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30" tabRatio="767" firstSheet="1" activeTab="8"/>
  </bookViews>
  <sheets>
    <sheet name="Y0A6" sheetId="1" state="hidden" r:id="rId1"/>
    <sheet name="LTFMPXIVA" sheetId="2" r:id="rId2"/>
    <sheet name="LTFMPXVIA" sheetId="3" r:id="rId3"/>
    <sheet name="LTFMPXVIIB" sheetId="4" r:id="rId4"/>
    <sheet name="LTFMPXVIIC" sheetId="5" r:id="rId5"/>
    <sheet name="LTFMPXVIIIA" sheetId="6" r:id="rId6"/>
    <sheet name="LTFMPXVIIIB" sheetId="7" r:id="rId7"/>
    <sheet name="LTFMPXVIIID" sheetId="8" r:id="rId8"/>
    <sheet name="LTFMPXVIIIC" sheetId="9" r:id="rId9"/>
  </sheets>
  <externalReferences>
    <externalReference r:id="rId12"/>
  </externalReferences>
  <definedNames>
    <definedName name="_xlfn.IFERROR" hidden="1">#NAME?</definedName>
    <definedName name="Z_12459583_255E_4E15_855E_5595C5DC5C9B_.wvu.FilterData" localSheetId="0" hidden="1">'Y0A6'!#REF!</definedName>
    <definedName name="Z_361F8029_7494_4BB5_973D_FF3EC8AEA73C_.wvu.FilterData" localSheetId="0" hidden="1">'Y0A6'!#REF!</definedName>
    <definedName name="Z_361F8029_7494_4BB5_973D_FF3EC8AEA73C_.wvu.PrintArea" localSheetId="0" hidden="1">'Y0A6'!$A$1:$F$42</definedName>
    <definedName name="Z_50C29F1B_C89B_429D_9CF3_AC0D10979440_.wvu.FilterData" localSheetId="0" hidden="1">'Y0A6'!#REF!</definedName>
    <definedName name="Z_D2B293BE_2F65_422E_8A0B_9CD8295C9ADF_.wvu.FilterData" localSheetId="0" hidden="1">'Y0A6'!#REF!</definedName>
    <definedName name="Z_DCDF6A9C_A72A_44A2_B6B8_86170ABE83E0_.wvu.FilterData" localSheetId="0" hidden="1">'Y0A6'!#REF!</definedName>
    <definedName name="Z_DD529063_0E3A_4CC8_A012_78AB6B9DA58A_.wvu.FilterData" localSheetId="0" hidden="1">'Y0A6'!#REF!</definedName>
    <definedName name="Z_DDB1225C_8EA7_4D16_9392_80763414C76C_.wvu.FilterData" localSheetId="0" hidden="1">'Y0A6'!#REF!</definedName>
  </definedNames>
  <calcPr fullCalcOnLoad="1"/>
</workbook>
</file>

<file path=xl/sharedStrings.xml><?xml version="1.0" encoding="utf-8"?>
<sst xmlns="http://schemas.openxmlformats.org/spreadsheetml/2006/main" count="644" uniqueCount="203">
  <si>
    <t>Direct Plan - Growth</t>
  </si>
  <si>
    <t>Direct Plan - Dividend (payout)</t>
  </si>
  <si>
    <t>Growth</t>
  </si>
  <si>
    <t>Dividend (payout)</t>
  </si>
  <si>
    <t>Option</t>
  </si>
  <si>
    <t>(2) Option wise per unit Net Asset Values are as follows:</t>
  </si>
  <si>
    <t>Notes:</t>
  </si>
  <si>
    <t>** indicates thinly traded / non traded securities as defined in SEBI Regulations and Guidelines.</t>
  </si>
  <si>
    <t>All corporate ratings are assigned by rating agencies like CRISIL; CARE; ICRA; IND.</t>
  </si>
  <si>
    <t>Net Assets</t>
  </si>
  <si>
    <t>(b) Net Receivables/(Payables)</t>
  </si>
  <si>
    <t>(a) Collateralised Borrowing and Lending Obligation</t>
  </si>
  <si>
    <t>OTHERS</t>
  </si>
  <si>
    <t>Total</t>
  </si>
  <si>
    <t>CRISIL AAA</t>
  </si>
  <si>
    <t>National Bank for Agriculture &amp; Rural Development **</t>
  </si>
  <si>
    <t>Power Finance Corporation Limited **</t>
  </si>
  <si>
    <t>LIC Housing Finance Limited **</t>
  </si>
  <si>
    <t>Listed / Awaiting listing on Stock Exchanges</t>
  </si>
  <si>
    <t>Fixed Rates Bonds - Corporate</t>
  </si>
  <si>
    <t>DEBT INSTRUMENTS</t>
  </si>
  <si>
    <t>ISIN</t>
  </si>
  <si>
    <t>% to 
NAV</t>
  </si>
  <si>
    <t>Market Value
 (Rs. in Lakhs)</t>
  </si>
  <si>
    <t>Quantity</t>
  </si>
  <si>
    <t>Rating</t>
  </si>
  <si>
    <t>Name of the Instrument</t>
  </si>
  <si>
    <t>Name of the Mutual Fund : L&amp;T Mutual Fund</t>
  </si>
  <si>
    <t>ICRA AA</t>
  </si>
  <si>
    <t>India Infoline Housing Finance Limited **</t>
  </si>
  <si>
    <t>Zero Coupon Bonds - Corporate</t>
  </si>
  <si>
    <t>Privately Placed/ Unlisted</t>
  </si>
  <si>
    <t>Power Grid Corporation of India Limited **</t>
  </si>
  <si>
    <t>CARE AAA</t>
  </si>
  <si>
    <t>INE238A16ZQ9</t>
  </si>
  <si>
    <t>CRISIL A1+</t>
  </si>
  <si>
    <t>Axis Bank Limited</t>
  </si>
  <si>
    <t>INE975G14502</t>
  </si>
  <si>
    <t>CARE A1</t>
  </si>
  <si>
    <t>IL&amp;FS Transportation Networks Limited</t>
  </si>
  <si>
    <t>INE866I14NR9</t>
  </si>
  <si>
    <t>ICRA A1+</t>
  </si>
  <si>
    <t>India Infoline Finance Limited</t>
  </si>
  <si>
    <t>INE101I14AC0</t>
  </si>
  <si>
    <t>AFCONS Infrastructure Limited</t>
  </si>
  <si>
    <t>Commercial Paper / Certificate of Deposit **</t>
  </si>
  <si>
    <t>MONEY MARKET INSTRUMENTS</t>
  </si>
  <si>
    <t>INE477L07339</t>
  </si>
  <si>
    <t>INE557L07023</t>
  </si>
  <si>
    <t>CARE AA(SO)</t>
  </si>
  <si>
    <t>L&amp;T Ahmedabad Maliya Tollway Limited **</t>
  </si>
  <si>
    <t xml:space="preserve">DEBT INSTRUMENTS </t>
  </si>
  <si>
    <t>Name of the Scheme        : L&amp;T FMP - VII (April1124D A) formerly known as L&amp;T FMP - VII March 753D A (A Close-ended Income Scheme)</t>
  </si>
  <si>
    <t>Housing Development Finance Corporation Limited **</t>
  </si>
  <si>
    <t>INE975G14825</t>
  </si>
  <si>
    <t>Portfolio Statement as on April 29, 2016</t>
  </si>
  <si>
    <t>As on April 29, 2016</t>
  </si>
  <si>
    <t>(3) The total outstanding exposure in derivative instruments as on April 29, 2016 is Nil.</t>
  </si>
  <si>
    <t>(4) The total market value of investments in foreign securities / American Depositary Receipts / Global Depositary Receipts as on April 29, 2016 is Nil.</t>
  </si>
  <si>
    <t>(5) No dividend was declared during the month ended April 29, 2016.</t>
  </si>
  <si>
    <t>(6) No bonus was declared during the month ended April 29, 2016.</t>
  </si>
  <si>
    <t>(8) Investment in Repo of Corporate Debt Securities during the month ended April 29, 2016 is Nil.</t>
  </si>
  <si>
    <t xml:space="preserve">(1) The total quantum of Non Performing Assets and provision made for Non Performing Assets as on April 29, 2016 is Nil and its percentage to net assets is Nil.  </t>
  </si>
  <si>
    <t>(7) The Average Maturity Period of the Portfolio has been  years.</t>
  </si>
  <si>
    <t>Regular Plan - Growth</t>
  </si>
  <si>
    <t>Regular Plan - Dividend (payout)</t>
  </si>
  <si>
    <t>CARE AA-</t>
  </si>
  <si>
    <t>(7) The Average Maturity Period of the Portfolio has been years.</t>
  </si>
  <si>
    <t>Name of the Scheme         : L&amp;T FMP -Series XVI- Scheme A (A Closed-ended Debt Scheme)</t>
  </si>
  <si>
    <t>Oriental Nagpur Betul Highway Limited (Nhai Annuity Receivables) **</t>
  </si>
  <si>
    <t>Kotak Mahindra Prime Limited **</t>
  </si>
  <si>
    <t>NTPC Limited **</t>
  </si>
  <si>
    <t>Housing and Urban Development Corporation Limited **</t>
  </si>
  <si>
    <t>Reliance Industries Limited **</t>
  </si>
  <si>
    <t>Tata Sons Limited **</t>
  </si>
  <si>
    <t>INE895D08725</t>
  </si>
  <si>
    <t>INE916DA7PI5</t>
  </si>
  <si>
    <t>INE115A07JB4</t>
  </si>
  <si>
    <t>INE001A07OO9</t>
  </si>
  <si>
    <t>INE134E08DM5</t>
  </si>
  <si>
    <t>INE733E07JY8</t>
  </si>
  <si>
    <t>INE752E07NN3</t>
  </si>
  <si>
    <t>INE261F08956</t>
  </si>
  <si>
    <t>INE031A08541</t>
  </si>
  <si>
    <t>INE002A08526</t>
  </si>
  <si>
    <t>INE020B08AN6</t>
  </si>
  <si>
    <t>16ADD</t>
  </si>
  <si>
    <t>16ADP</t>
  </si>
  <si>
    <t>16AGR</t>
  </si>
  <si>
    <t>16AGD</t>
  </si>
  <si>
    <t>Indian Railway Finance Corporation Limited **</t>
  </si>
  <si>
    <t>INE053F07AK6</t>
  </si>
  <si>
    <t>Name of the Scheme         : L&amp;T FMP – SERIES XVII – Plan B (A Closed-ended Debt Scheme)</t>
  </si>
  <si>
    <t>As on July 31, 2018</t>
  </si>
  <si>
    <t>National Highways Authority of India **</t>
  </si>
  <si>
    <t>Bharat Petroleum Corporation Limited **</t>
  </si>
  <si>
    <t>L&amp;T Housing Finance Limited **</t>
  </si>
  <si>
    <t>L&amp;T Finance Limited **</t>
  </si>
  <si>
    <t>INE906B07FT4</t>
  </si>
  <si>
    <t>INE134E08JB5</t>
  </si>
  <si>
    <t>INE029A07075</t>
  </si>
  <si>
    <t>INE476M07BL1</t>
  </si>
  <si>
    <t>INE027E07675</t>
  </si>
  <si>
    <t>INE514E08AS1</t>
  </si>
  <si>
    <t>INE053F09EN8</t>
  </si>
  <si>
    <t>INE261F08AI7</t>
  </si>
  <si>
    <t>INE752E07KT6</t>
  </si>
  <si>
    <t>INE752E07NO1</t>
  </si>
  <si>
    <t>(9) # As June 30,2018 was a non- business day for this Scheme, the NAV’s at the begining of the period are as of June 29,2018.</t>
  </si>
  <si>
    <t>(9) # # First NAV declared was on 2nd July 2018</t>
  </si>
  <si>
    <t>As on August 31, 2018</t>
  </si>
  <si>
    <t>(1) The total quantum of Non Performing Assets and provision made for Non Performing Assets as on August 31, 2018 is Nil and its percentage to net assets is Nil.</t>
  </si>
  <si>
    <t>(3) The total outstanding exposure in derivative instruments as on August 31, 2018 is Nil.</t>
  </si>
  <si>
    <t>(4) The total market value of investments in foreign securities / American Depositary Receipts / Global Depositary Receipts as on  August 31, 2018 is Nil.</t>
  </si>
  <si>
    <t>(6) No bonus was declared during the month ended  August 31, 2018.</t>
  </si>
  <si>
    <t>(8) Investment in Repo of Corporate Debt Securities during the month ended  August 31, 2018 is Nil.</t>
  </si>
  <si>
    <t>(5) No dividend was declared during the month ended  August 31, 2018.</t>
  </si>
  <si>
    <t>Sundaram Finance Limited **</t>
  </si>
  <si>
    <t>ICRA AAA</t>
  </si>
  <si>
    <t>INE660A07PR2</t>
  </si>
  <si>
    <t>Small Industries Development Bank of India **</t>
  </si>
  <si>
    <t>INE020B08591</t>
  </si>
  <si>
    <t>INE134E08IJ0</t>
  </si>
  <si>
    <t>INE261F08AM9</t>
  </si>
  <si>
    <t>INE556F08JH3</t>
  </si>
  <si>
    <t>INE027E07709</t>
  </si>
  <si>
    <t>INE895D08634</t>
  </si>
  <si>
    <t>Name of the Scheme         : L&amp;T FMP – SERIES XVII – Plan C (1114 days) (A Closed-ended Debt Scheme)</t>
  </si>
  <si>
    <t>Name of the Scheme         : L&amp;T FMP – SERIES XVIII – Plan A (A Closed-ended Debt Scheme)</t>
  </si>
  <si>
    <t>Tata Capital Financial Services Limited **</t>
  </si>
  <si>
    <t>Ultratech Cement Limited **</t>
  </si>
  <si>
    <t>INE306N07KD6</t>
  </si>
  <si>
    <t>INE481G07182</t>
  </si>
  <si>
    <t>INE001A07GV0</t>
  </si>
  <si>
    <t>INE752E07IR4</t>
  </si>
  <si>
    <t>INE110L07120</t>
  </si>
  <si>
    <t>(a) Tri Party Repo Dealing System (TREPS)</t>
  </si>
  <si>
    <t>Bajaj Housing Finance Limited **</t>
  </si>
  <si>
    <t>INE377Y07086</t>
  </si>
  <si>
    <t>INE377Y07078</t>
  </si>
  <si>
    <t>INE848E07AG0</t>
  </si>
  <si>
    <t>NHPC Limited **</t>
  </si>
  <si>
    <t>Name of the Scheme         : L&amp;T FMP Series XVIII - Plan B 1229 Days (A Closed-ended Debt Scheme)</t>
  </si>
  <si>
    <t>Others</t>
  </si>
  <si>
    <t>Kudgi Transmission Limited (Fixed pooled transmission charges collected by PGCIL) **</t>
  </si>
  <si>
    <t>Rec Limited **</t>
  </si>
  <si>
    <t>INE752E07MF1</t>
  </si>
  <si>
    <t>INE906B07FG1</t>
  </si>
  <si>
    <t>INE556F08JI1</t>
  </si>
  <si>
    <t>INE020B08BF0</t>
  </si>
  <si>
    <t>INE031A08632</t>
  </si>
  <si>
    <t>Bajaj Finance Limited **</t>
  </si>
  <si>
    <t>HDB Financial Services Limited **</t>
  </si>
  <si>
    <t>INE115A07NM3</t>
  </si>
  <si>
    <t>INE296A07QQ5</t>
  </si>
  <si>
    <t>INE756I07CI8</t>
  </si>
  <si>
    <t>INE660A07PW2</t>
  </si>
  <si>
    <t>Name of the Scheme         : L&amp;T FMP Series XVIII - Plan D 1155 Days (A Closed-ended Debt Scheme)</t>
  </si>
  <si>
    <t>INE020B08AF2</t>
  </si>
  <si>
    <t>Name of the Scheme         : L&amp;T FMP Series XVIII - Plan C 1178 Days (A Closed-ended Debt Scheme)</t>
  </si>
  <si>
    <t>Walwhan Renewables Energy Private Limited (Corporate guarantee of Tata Power Company Ltd) **</t>
  </si>
  <si>
    <t>INE296N08022</t>
  </si>
  <si>
    <t>INE945S07074</t>
  </si>
  <si>
    <t>INE105N07639</t>
  </si>
  <si>
    <t>INE018E08060</t>
  </si>
  <si>
    <t>Mahindra &amp; Mahindra Financial Services Limited **</t>
  </si>
  <si>
    <t>IND AAA</t>
  </si>
  <si>
    <t>INE774D07TC9</t>
  </si>
  <si>
    <t>INE660A07PX0</t>
  </si>
  <si>
    <t>INE134E08JW1</t>
  </si>
  <si>
    <t>INE377Y07052</t>
  </si>
  <si>
    <t>Tata Steel Limited **</t>
  </si>
  <si>
    <t>BWR AA</t>
  </si>
  <si>
    <t>INE081A08181</t>
  </si>
  <si>
    <t>Amba River Coke Limited (Subsidiary of JSW Steel Ltd) **</t>
  </si>
  <si>
    <t>INE503N07023</t>
  </si>
  <si>
    <t>INE027E07899</t>
  </si>
  <si>
    <t>Aditya Birla Housing Finance Limited **</t>
  </si>
  <si>
    <t>INE831R07235</t>
  </si>
  <si>
    <t>All corporate ratings are assigned by rating agencies like CRISIL; CARE; ICRA; IND,BWR.</t>
  </si>
  <si>
    <t>CARE AA (CE)</t>
  </si>
  <si>
    <t>INE002A08575</t>
  </si>
  <si>
    <t>(CE): "Credit Enhancements"</t>
  </si>
  <si>
    <t>National Housing Bank **</t>
  </si>
  <si>
    <t>INE557F08FA4</t>
  </si>
  <si>
    <t>SBI Cards &amp; Payment Services Limited **</t>
  </si>
  <si>
    <t>Export Import Bank of India **</t>
  </si>
  <si>
    <t>https://www.ltfs.com/content/dam/lnt-financial-services/lnt-mutual-fund/downloads/valuation-policy/RBNL-Valuation-Disclosure-Note.pdf</t>
  </si>
  <si>
    <t>RELIANCE BROAD NETWORK 9.50% 13MAY20 NCD</t>
  </si>
  <si>
    <t>Link</t>
  </si>
  <si>
    <t>Name of the securities</t>
  </si>
  <si>
    <t>In case of below securities, AMC has adopted a Fair valuation and have not  taken the prices provided by the valuation agencies. Details of instances are available at the below mentioned links:</t>
  </si>
  <si>
    <t>INE445K07049</t>
  </si>
  <si>
    <t>Name of the Scheme         : L&amp;T FMP - Series XIV - Plan A (1233 days) (A Closed-ended Debt Scheme)</t>
  </si>
  <si>
    <t>Name of Security</t>
  </si>
  <si>
    <t>Value of Security Under Net Receivables</t>
  </si>
  <si>
    <t>Total Amount Due (Principal + Interest)  (Rs. in Lakhs)</t>
  </si>
  <si>
    <t>Amount (Rs. in Lakhs)</t>
  </si>
  <si>
    <t>% to NAV as on HY ended</t>
  </si>
  <si>
    <t>Portfolio as on Jun 30, 2020</t>
  </si>
  <si>
    <t>Portfolio as on July 31, 2020</t>
  </si>
  <si>
    <t>Scheme has been matured on May 15, 2020</t>
  </si>
  <si>
    <t>Market value includes accrued interest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</si>
</sst>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Rs. -400A]#,##0.0000"/>
    <numFmt numFmtId="173" formatCode="_(* #,##0_);_(* \(#,##0\);_(* &quot;-&quot;??_);_(@_)"/>
    <numFmt numFmtId="174" formatCode="0.00\%;\-0.00\%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&quot;$&quot;#,##0.0000"/>
    <numFmt numFmtId="180" formatCode="#,###;\(#,###\)"/>
    <numFmt numFmtId="181" formatCode="#,##0.00;\(#,##0.00\)"/>
    <numFmt numFmtId="182" formatCode="#,##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"/>
    <numFmt numFmtId="188" formatCode="[$Re -400A]#,##0.0000"/>
    <numFmt numFmtId="189" formatCode="[$Rs -400A]#,##0.0000"/>
    <numFmt numFmtId="190" formatCode="0.0%"/>
    <numFmt numFmtId="191" formatCode="#,##0.00%"/>
    <numFmt numFmtId="192" formatCode="0.000000000000"/>
    <numFmt numFmtId="193" formatCode="#,0##.00"/>
    <numFmt numFmtId="194" formatCode="#,##0.000"/>
    <numFmt numFmtId="195" formatCode="#,##0.0000"/>
    <numFmt numFmtId="196" formatCode="#,##0.000000000000"/>
  </numFmts>
  <fonts count="48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Trebuchet MS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/>
    </border>
  </borders>
  <cellStyleXfs count="7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3" fillId="0" borderId="0" xfId="62" applyFont="1" applyFill="1">
      <alignment/>
      <protection/>
    </xf>
    <xf numFmtId="171" fontId="3" fillId="0" borderId="0" xfId="45" applyFont="1" applyFill="1" applyAlignment="1">
      <alignment/>
    </xf>
    <xf numFmtId="0" fontId="3" fillId="33" borderId="0" xfId="59" applyFont="1" applyFill="1" applyAlignment="1">
      <alignment horizontal="left"/>
      <protection/>
    </xf>
    <xf numFmtId="0" fontId="3" fillId="33" borderId="0" xfId="59" applyFont="1" applyFill="1">
      <alignment/>
      <protection/>
    </xf>
    <xf numFmtId="0" fontId="3" fillId="0" borderId="10" xfId="60" applyFont="1" applyFill="1" applyBorder="1" applyAlignment="1">
      <alignment horizontal="left" vertical="top" readingOrder="1"/>
      <protection/>
    </xf>
    <xf numFmtId="2" fontId="3" fillId="0" borderId="0" xfId="60" applyNumberFormat="1" applyFont="1" applyFill="1" applyBorder="1" applyAlignment="1">
      <alignment horizontal="left" vertical="top" readingOrder="1"/>
      <protection/>
    </xf>
    <xf numFmtId="0" fontId="3" fillId="0" borderId="0" xfId="60" applyFont="1" applyFill="1" applyBorder="1" applyAlignment="1">
      <alignment horizontal="left" vertical="top" readingOrder="1"/>
      <protection/>
    </xf>
    <xf numFmtId="0" fontId="3" fillId="0" borderId="11" xfId="60" applyFont="1" applyFill="1" applyBorder="1" applyAlignment="1">
      <alignment horizontal="left" vertical="top" readingOrder="1"/>
      <protection/>
    </xf>
    <xf numFmtId="0" fontId="3" fillId="0" borderId="10" xfId="60" applyFont="1" applyFill="1" applyBorder="1" applyAlignment="1">
      <alignment horizontal="left" vertical="top"/>
      <protection/>
    </xf>
    <xf numFmtId="0" fontId="3" fillId="0" borderId="0" xfId="60" applyFont="1" applyFill="1" applyBorder="1" applyAlignment="1">
      <alignment horizontal="left" vertical="top" wrapText="1" readingOrder="1"/>
      <protection/>
    </xf>
    <xf numFmtId="0" fontId="3" fillId="0" borderId="11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4" fontId="3" fillId="0" borderId="0" xfId="62" applyNumberFormat="1" applyFont="1" applyFill="1">
      <alignment/>
      <protection/>
    </xf>
    <xf numFmtId="0" fontId="4" fillId="0" borderId="12" xfId="0" applyFont="1" applyFill="1" applyBorder="1" applyAlignment="1">
      <alignment horizontal="left" vertical="top" readingOrder="1"/>
    </xf>
    <xf numFmtId="4" fontId="3" fillId="0" borderId="0" xfId="60" applyNumberFormat="1" applyFont="1" applyFill="1" applyBorder="1" applyAlignment="1">
      <alignment horizontal="left" vertical="top" readingOrder="1"/>
      <protection/>
    </xf>
    <xf numFmtId="0" fontId="4" fillId="0" borderId="11" xfId="60" applyFont="1" applyFill="1" applyBorder="1" applyAlignment="1">
      <alignment horizontal="left" vertical="top" readingOrder="1"/>
      <protection/>
    </xf>
    <xf numFmtId="3" fontId="4" fillId="33" borderId="0" xfId="59" applyNumberFormat="1" applyFont="1" applyFill="1" applyBorder="1">
      <alignment/>
      <protection/>
    </xf>
    <xf numFmtId="0" fontId="4" fillId="33" borderId="0" xfId="59" applyFont="1" applyFill="1" applyBorder="1">
      <alignment/>
      <protection/>
    </xf>
    <xf numFmtId="0" fontId="3" fillId="33" borderId="11" xfId="59" applyFont="1" applyFill="1" applyBorder="1">
      <alignment/>
      <protection/>
    </xf>
    <xf numFmtId="0" fontId="4" fillId="0" borderId="13" xfId="59" applyFont="1" applyFill="1" applyBorder="1" applyAlignment="1">
      <alignment horizontal="left"/>
      <protection/>
    </xf>
    <xf numFmtId="171" fontId="4" fillId="0" borderId="14" xfId="42" applyFont="1" applyFill="1" applyBorder="1" applyAlignment="1">
      <alignment/>
    </xf>
    <xf numFmtId="3" fontId="4" fillId="0" borderId="15" xfId="59" applyNumberFormat="1" applyFont="1" applyFill="1" applyBorder="1">
      <alignment/>
      <protection/>
    </xf>
    <xf numFmtId="0" fontId="4" fillId="0" borderId="15" xfId="59" applyFont="1" applyFill="1" applyBorder="1">
      <alignment/>
      <protection/>
    </xf>
    <xf numFmtId="171" fontId="3" fillId="0" borderId="16" xfId="59" applyNumberFormat="1" applyFont="1" applyFill="1" applyBorder="1" applyAlignment="1">
      <alignment horizontal="left"/>
      <protection/>
    </xf>
    <xf numFmtId="171" fontId="3" fillId="0" borderId="16" xfId="42" applyFont="1" applyFill="1" applyBorder="1" applyAlignment="1">
      <alignment/>
    </xf>
    <xf numFmtId="0" fontId="3" fillId="0" borderId="11" xfId="59" applyFont="1" applyFill="1" applyBorder="1">
      <alignment/>
      <protection/>
    </xf>
    <xf numFmtId="0" fontId="4" fillId="0" borderId="11" xfId="59" applyFont="1" applyFill="1" applyBorder="1">
      <alignment/>
      <protection/>
    </xf>
    <xf numFmtId="171" fontId="3" fillId="0" borderId="16" xfId="42" applyFont="1" applyFill="1" applyBorder="1" applyAlignment="1">
      <alignment/>
    </xf>
    <xf numFmtId="173" fontId="3" fillId="0" borderId="11" xfId="42" applyNumberFormat="1" applyFont="1" applyFill="1" applyBorder="1" applyAlignment="1">
      <alignment/>
    </xf>
    <xf numFmtId="0" fontId="4" fillId="0" borderId="14" xfId="59" applyNumberFormat="1" applyFont="1" applyFill="1" applyBorder="1" applyAlignment="1">
      <alignment horizontal="center" vertical="top" wrapText="1" readingOrder="1"/>
      <protection/>
    </xf>
    <xf numFmtId="0" fontId="4" fillId="33" borderId="10" xfId="59" applyFont="1" applyFill="1" applyBorder="1" applyAlignment="1">
      <alignment horizontal="left" vertical="top" readingOrder="1"/>
      <protection/>
    </xf>
    <xf numFmtId="2" fontId="4" fillId="33" borderId="0" xfId="59" applyNumberFormat="1" applyFont="1" applyFill="1" applyBorder="1" applyAlignment="1">
      <alignment horizontal="left" vertical="top" readingOrder="1"/>
      <protection/>
    </xf>
    <xf numFmtId="0" fontId="4" fillId="33" borderId="0" xfId="59" applyFont="1" applyFill="1" applyBorder="1" applyAlignment="1">
      <alignment horizontal="left" vertical="top" readingOrder="1"/>
      <protection/>
    </xf>
    <xf numFmtId="4" fontId="4" fillId="33" borderId="0" xfId="59" applyNumberFormat="1" applyFont="1" applyFill="1" applyBorder="1" applyAlignment="1">
      <alignment horizontal="left" vertical="top" readingOrder="1"/>
      <protection/>
    </xf>
    <xf numFmtId="0" fontId="4" fillId="33" borderId="11" xfId="59" applyFont="1" applyFill="1" applyBorder="1" applyAlignment="1">
      <alignment horizontal="left" vertical="top" readingOrder="1"/>
      <protection/>
    </xf>
    <xf numFmtId="0" fontId="4" fillId="0" borderId="11" xfId="59" applyFont="1" applyFill="1" applyBorder="1" applyAlignment="1">
      <alignment horizontal="left" vertical="top" readingOrder="1"/>
      <protection/>
    </xf>
    <xf numFmtId="0" fontId="3" fillId="33" borderId="10" xfId="59" applyFont="1" applyFill="1" applyBorder="1" applyAlignment="1">
      <alignment horizontal="left" vertical="top"/>
      <protection/>
    </xf>
    <xf numFmtId="0" fontId="3" fillId="33" borderId="0" xfId="59" applyFont="1" applyFill="1" applyBorder="1" applyAlignment="1">
      <alignment vertical="top"/>
      <protection/>
    </xf>
    <xf numFmtId="4" fontId="3" fillId="33" borderId="0" xfId="59" applyNumberFormat="1" applyFont="1" applyFill="1" applyBorder="1" applyAlignment="1">
      <alignment vertical="top"/>
      <protection/>
    </xf>
    <xf numFmtId="0" fontId="4" fillId="33" borderId="0" xfId="59" applyFont="1" applyFill="1" applyBorder="1" applyAlignment="1">
      <alignment horizontal="left" vertical="top"/>
      <protection/>
    </xf>
    <xf numFmtId="0" fontId="3" fillId="0" borderId="0" xfId="60" applyFont="1" applyFill="1" applyBorder="1" applyAlignment="1">
      <alignment horizontal="left" vertical="top"/>
      <protection/>
    </xf>
    <xf numFmtId="0" fontId="3" fillId="0" borderId="11" xfId="60" applyFont="1" applyFill="1" applyBorder="1" applyAlignment="1">
      <alignment horizontal="left"/>
      <protection/>
    </xf>
    <xf numFmtId="171" fontId="3" fillId="0" borderId="0" xfId="62" applyNumberFormat="1" applyFont="1" applyFill="1">
      <alignment/>
      <protection/>
    </xf>
    <xf numFmtId="171" fontId="3" fillId="33" borderId="16" xfId="59" applyNumberFormat="1" applyFont="1" applyFill="1" applyBorder="1" applyAlignment="1">
      <alignment horizontal="left"/>
      <protection/>
    </xf>
    <xf numFmtId="171" fontId="4" fillId="33" borderId="14" xfId="42" applyFont="1" applyFill="1" applyBorder="1" applyAlignment="1">
      <alignment/>
    </xf>
    <xf numFmtId="173" fontId="3" fillId="33" borderId="11" xfId="42" applyNumberFormat="1" applyFont="1" applyFill="1" applyBorder="1" applyAlignment="1">
      <alignment/>
    </xf>
    <xf numFmtId="0" fontId="3" fillId="33" borderId="11" xfId="59" applyFont="1" applyFill="1" applyBorder="1">
      <alignment/>
      <protection/>
    </xf>
    <xf numFmtId="0" fontId="4" fillId="33" borderId="11" xfId="59" applyFont="1" applyFill="1" applyBorder="1">
      <alignment/>
      <protection/>
    </xf>
    <xf numFmtId="171" fontId="3" fillId="33" borderId="11" xfId="59" applyNumberFormat="1" applyFont="1" applyFill="1" applyBorder="1" applyAlignment="1">
      <alignment/>
      <protection/>
    </xf>
    <xf numFmtId="173" fontId="3" fillId="33" borderId="11" xfId="42" applyNumberFormat="1" applyFont="1" applyFill="1" applyBorder="1" applyAlignment="1">
      <alignment/>
    </xf>
    <xf numFmtId="171" fontId="4" fillId="33" borderId="11" xfId="42" applyFont="1" applyFill="1" applyBorder="1" applyAlignment="1">
      <alignment/>
    </xf>
    <xf numFmtId="173" fontId="4" fillId="0" borderId="11" xfId="42" applyNumberFormat="1" applyFont="1" applyFill="1" applyBorder="1" applyAlignment="1">
      <alignment/>
    </xf>
    <xf numFmtId="171" fontId="3" fillId="0" borderId="16" xfId="59" applyNumberFormat="1" applyFont="1" applyFill="1" applyBorder="1" applyAlignment="1">
      <alignment horizontal="left"/>
      <protection/>
    </xf>
    <xf numFmtId="171" fontId="3" fillId="0" borderId="11" xfId="59" applyNumberFormat="1" applyFont="1" applyFill="1" applyBorder="1" applyAlignment="1">
      <alignment/>
      <protection/>
    </xf>
    <xf numFmtId="173" fontId="3" fillId="0" borderId="11" xfId="42" applyNumberFormat="1" applyFont="1" applyFill="1" applyBorder="1" applyAlignment="1">
      <alignment/>
    </xf>
    <xf numFmtId="0" fontId="3" fillId="0" borderId="11" xfId="59" applyFont="1" applyFill="1" applyBorder="1">
      <alignment/>
      <protection/>
    </xf>
    <xf numFmtId="4" fontId="4" fillId="0" borderId="14" xfId="59" applyNumberFormat="1" applyFont="1" applyFill="1" applyBorder="1" applyAlignment="1">
      <alignment/>
      <protection/>
    </xf>
    <xf numFmtId="4" fontId="3" fillId="0" borderId="11" xfId="59" applyNumberFormat="1" applyFont="1" applyFill="1" applyBorder="1">
      <alignment/>
      <protection/>
    </xf>
    <xf numFmtId="171" fontId="4" fillId="0" borderId="0" xfId="42" applyFont="1" applyFill="1" applyAlignment="1">
      <alignment/>
    </xf>
    <xf numFmtId="4" fontId="4" fillId="0" borderId="0" xfId="59" applyNumberFormat="1" applyFont="1" applyFill="1">
      <alignment/>
      <protection/>
    </xf>
    <xf numFmtId="0" fontId="4" fillId="0" borderId="10" xfId="59" applyFont="1" applyFill="1" applyBorder="1" applyAlignment="1">
      <alignment horizontal="left"/>
      <protection/>
    </xf>
    <xf numFmtId="171" fontId="4" fillId="0" borderId="0" xfId="42" applyFont="1" applyFill="1" applyBorder="1" applyAlignment="1">
      <alignment/>
    </xf>
    <xf numFmtId="3" fontId="4" fillId="0" borderId="0" xfId="59" applyNumberFormat="1" applyFont="1" applyFill="1" applyBorder="1">
      <alignment/>
      <protection/>
    </xf>
    <xf numFmtId="0" fontId="4" fillId="0" borderId="0" xfId="59" applyFont="1" applyFill="1" applyBorder="1">
      <alignment/>
      <protection/>
    </xf>
    <xf numFmtId="171" fontId="4" fillId="0" borderId="14" xfId="42" applyFont="1" applyFill="1" applyBorder="1" applyAlignment="1">
      <alignment/>
    </xf>
    <xf numFmtId="171" fontId="3" fillId="0" borderId="11" xfId="42" applyFont="1" applyFill="1" applyBorder="1" applyAlignment="1">
      <alignment/>
    </xf>
    <xf numFmtId="173" fontId="3" fillId="0" borderId="0" xfId="62" applyNumberFormat="1" applyFont="1" applyFill="1">
      <alignment/>
      <protection/>
    </xf>
    <xf numFmtId="171" fontId="3" fillId="0" borderId="11" xfId="42" applyFont="1" applyFill="1" applyBorder="1" applyAlignment="1">
      <alignment/>
    </xf>
    <xf numFmtId="171" fontId="4" fillId="0" borderId="11" xfId="42" applyFont="1" applyFill="1" applyBorder="1" applyAlignment="1">
      <alignment/>
    </xf>
    <xf numFmtId="171" fontId="4" fillId="0" borderId="11" xfId="59" applyNumberFormat="1" applyFont="1" applyFill="1" applyBorder="1" applyAlignment="1">
      <alignment/>
      <protection/>
    </xf>
    <xf numFmtId="171" fontId="3" fillId="33" borderId="16" xfId="59" applyNumberFormat="1" applyFont="1" applyFill="1" applyBorder="1" applyAlignment="1">
      <alignment horizontal="left"/>
      <protection/>
    </xf>
    <xf numFmtId="171" fontId="3" fillId="33" borderId="16" xfId="42" applyFont="1" applyFill="1" applyBorder="1" applyAlignment="1">
      <alignment/>
    </xf>
    <xf numFmtId="171" fontId="3" fillId="33" borderId="11" xfId="42" applyFont="1" applyFill="1" applyBorder="1" applyAlignment="1">
      <alignment/>
    </xf>
    <xf numFmtId="171" fontId="4" fillId="33" borderId="16" xfId="59" applyNumberFormat="1" applyFont="1" applyFill="1" applyBorder="1" applyAlignment="1">
      <alignment horizontal="left"/>
      <protection/>
    </xf>
    <xf numFmtId="171" fontId="4" fillId="33" borderId="14" xfId="59" applyNumberFormat="1" applyFont="1" applyFill="1" applyBorder="1" applyAlignment="1">
      <alignment/>
      <protection/>
    </xf>
    <xf numFmtId="173" fontId="4" fillId="33" borderId="11" xfId="42" applyNumberFormat="1" applyFont="1" applyFill="1" applyBorder="1" applyAlignment="1">
      <alignment readingOrder="1"/>
    </xf>
    <xf numFmtId="0" fontId="4" fillId="33" borderId="11" xfId="59" applyFont="1" applyFill="1" applyBorder="1">
      <alignment/>
      <protection/>
    </xf>
    <xf numFmtId="173" fontId="3" fillId="33" borderId="11" xfId="42" applyNumberFormat="1" applyFont="1" applyFill="1" applyBorder="1" applyAlignment="1">
      <alignment readingOrder="1"/>
    </xf>
    <xf numFmtId="0" fontId="3" fillId="33" borderId="16" xfId="59" applyFont="1" applyFill="1" applyBorder="1" applyAlignment="1">
      <alignment horizontal="left"/>
      <protection/>
    </xf>
    <xf numFmtId="171" fontId="4" fillId="33" borderId="11" xfId="59" applyNumberFormat="1" applyFont="1" applyFill="1" applyBorder="1" applyAlignment="1">
      <alignment horizontal="center" vertical="top" wrapText="1" readingOrder="1"/>
      <protection/>
    </xf>
    <xf numFmtId="173" fontId="4" fillId="33" borderId="11" xfId="42" applyNumberFormat="1" applyFont="1" applyFill="1" applyBorder="1" applyAlignment="1">
      <alignment horizontal="center" readingOrder="1"/>
    </xf>
    <xf numFmtId="0" fontId="4" fillId="33" borderId="11" xfId="59" applyFont="1" applyFill="1" applyBorder="1" applyAlignment="1">
      <alignment horizontal="center" vertical="top" readingOrder="1"/>
      <protection/>
    </xf>
    <xf numFmtId="0" fontId="3" fillId="33" borderId="17" xfId="59" applyFont="1" applyFill="1" applyBorder="1" applyAlignment="1">
      <alignment horizontal="left"/>
      <protection/>
    </xf>
    <xf numFmtId="3" fontId="4" fillId="33" borderId="11" xfId="59" applyNumberFormat="1" applyFont="1" applyFill="1" applyBorder="1" applyAlignment="1">
      <alignment horizontal="center" vertical="top" readingOrder="1"/>
      <protection/>
    </xf>
    <xf numFmtId="0" fontId="4" fillId="33" borderId="12" xfId="59" applyFont="1" applyFill="1" applyBorder="1" applyAlignment="1">
      <alignment horizontal="center" vertical="top" readingOrder="1"/>
      <protection/>
    </xf>
    <xf numFmtId="0" fontId="4" fillId="33" borderId="12" xfId="59" applyFont="1" applyFill="1" applyBorder="1" applyAlignment="1">
      <alignment horizontal="center" vertical="top" wrapText="1" readingOrder="1"/>
      <protection/>
    </xf>
    <xf numFmtId="4" fontId="4" fillId="33" borderId="14" xfId="59" applyNumberFormat="1" applyFont="1" applyFill="1" applyBorder="1" applyAlignment="1">
      <alignment horizontal="center" vertical="top" readingOrder="1"/>
      <protection/>
    </xf>
    <xf numFmtId="0" fontId="4" fillId="33" borderId="14" xfId="59" applyFont="1" applyFill="1" applyBorder="1" applyAlignment="1">
      <alignment horizontal="center" vertical="top" readingOrder="1"/>
      <protection/>
    </xf>
    <xf numFmtId="0" fontId="4" fillId="33" borderId="10" xfId="59" applyFont="1" applyFill="1" applyBorder="1" applyAlignment="1">
      <alignment horizontal="left" vertical="top"/>
      <protection/>
    </xf>
    <xf numFmtId="4" fontId="4" fillId="33" borderId="0" xfId="59" applyNumberFormat="1" applyFont="1" applyFill="1" applyBorder="1" applyAlignment="1">
      <alignment horizontal="left" vertical="top"/>
      <protection/>
    </xf>
    <xf numFmtId="3" fontId="4" fillId="33" borderId="15" xfId="59" applyNumberFormat="1" applyFont="1" applyFill="1" applyBorder="1">
      <alignment/>
      <protection/>
    </xf>
    <xf numFmtId="0" fontId="4" fillId="33" borderId="15" xfId="59" applyFont="1" applyFill="1" applyBorder="1">
      <alignment/>
      <protection/>
    </xf>
    <xf numFmtId="3" fontId="3" fillId="33" borderId="11" xfId="59" applyNumberFormat="1" applyFont="1" applyFill="1" applyBorder="1" applyAlignment="1">
      <alignment/>
      <protection/>
    </xf>
    <xf numFmtId="0" fontId="3" fillId="0" borderId="10" xfId="59" applyFont="1" applyFill="1" applyBorder="1" applyAlignment="1">
      <alignment horizontal="left"/>
      <protection/>
    </xf>
    <xf numFmtId="2" fontId="3" fillId="0" borderId="0" xfId="0" applyNumberFormat="1" applyFont="1" applyFill="1" applyBorder="1" applyAlignment="1">
      <alignment horizontal="left" vertical="top" readingOrder="1"/>
    </xf>
    <xf numFmtId="171" fontId="3" fillId="33" borderId="16" xfId="42" applyFont="1" applyFill="1" applyBorder="1" applyAlignment="1">
      <alignment/>
    </xf>
    <xf numFmtId="2" fontId="3" fillId="33" borderId="16" xfId="59" applyNumberFormat="1" applyFont="1" applyFill="1" applyBorder="1" applyAlignment="1">
      <alignment/>
      <protection/>
    </xf>
    <xf numFmtId="2" fontId="4" fillId="33" borderId="12" xfId="59" applyNumberFormat="1" applyFont="1" applyFill="1" applyBorder="1" applyAlignment="1">
      <alignment horizontal="center" vertical="top" wrapText="1" readingOrder="1"/>
      <protection/>
    </xf>
    <xf numFmtId="2" fontId="4" fillId="33" borderId="0" xfId="59" applyNumberFormat="1" applyFont="1" applyFill="1" applyBorder="1" applyAlignment="1">
      <alignment horizontal="left" vertical="top"/>
      <protection/>
    </xf>
    <xf numFmtId="0" fontId="3" fillId="0" borderId="10" xfId="60" applyFont="1" applyFill="1" applyBorder="1" applyAlignment="1">
      <alignment vertical="top"/>
      <protection/>
    </xf>
    <xf numFmtId="0" fontId="3" fillId="0" borderId="0" xfId="60" applyFont="1" applyFill="1" applyBorder="1" applyAlignment="1">
      <alignment vertical="top"/>
      <protection/>
    </xf>
    <xf numFmtId="2" fontId="4" fillId="33" borderId="0" xfId="59" applyNumberFormat="1" applyFont="1" applyFill="1" applyBorder="1" applyAlignment="1">
      <alignment/>
      <protection/>
    </xf>
    <xf numFmtId="171" fontId="4" fillId="33" borderId="0" xfId="42" applyFont="1" applyFill="1" applyBorder="1" applyAlignment="1">
      <alignment/>
    </xf>
    <xf numFmtId="0" fontId="3" fillId="33" borderId="11" xfId="59" applyFont="1" applyFill="1" applyBorder="1">
      <alignment/>
      <protection/>
    </xf>
    <xf numFmtId="0" fontId="3" fillId="0" borderId="10" xfId="60" applyFont="1" applyFill="1" applyBorder="1" applyAlignment="1">
      <alignment vertical="top" readingOrder="1"/>
      <protection/>
    </xf>
    <xf numFmtId="0" fontId="3" fillId="0" borderId="0" xfId="60" applyFont="1" applyFill="1" applyBorder="1" applyAlignment="1">
      <alignment vertical="top" readingOrder="1"/>
      <protection/>
    </xf>
    <xf numFmtId="0" fontId="3" fillId="0" borderId="11" xfId="60" applyFont="1" applyFill="1" applyBorder="1" applyAlignment="1">
      <alignment vertical="top" readingOrder="1"/>
      <protection/>
    </xf>
    <xf numFmtId="0" fontId="3" fillId="33" borderId="0" xfId="59" applyFont="1" applyFill="1" applyBorder="1">
      <alignment/>
      <protection/>
    </xf>
    <xf numFmtId="0" fontId="3" fillId="0" borderId="11" xfId="60" applyFont="1" applyFill="1" applyBorder="1" applyAlignment="1">
      <alignment horizontal="left" vertical="top" readingOrder="1"/>
      <protection/>
    </xf>
    <xf numFmtId="0" fontId="3" fillId="0" borderId="0" xfId="60" applyFont="1" applyFill="1" applyBorder="1" applyAlignment="1">
      <alignment horizontal="left" vertical="top" readingOrder="1"/>
      <protection/>
    </xf>
    <xf numFmtId="0" fontId="3" fillId="0" borderId="10" xfId="60" applyFont="1" applyFill="1" applyBorder="1" applyAlignment="1">
      <alignment horizontal="left" vertical="top" readingOrder="1"/>
      <protection/>
    </xf>
    <xf numFmtId="0" fontId="3" fillId="0" borderId="11" xfId="0" applyFont="1" applyFill="1" applyBorder="1" applyAlignment="1">
      <alignment horizontal="left" vertical="top" readingOrder="1"/>
    </xf>
    <xf numFmtId="0" fontId="3" fillId="0" borderId="0" xfId="0" applyFont="1" applyFill="1" applyBorder="1" applyAlignment="1">
      <alignment horizontal="left" vertical="top" readingOrder="1"/>
    </xf>
    <xf numFmtId="0" fontId="4" fillId="33" borderId="18" xfId="59" applyFont="1" applyFill="1" applyBorder="1" applyAlignment="1">
      <alignment horizontal="left" vertical="top" readingOrder="1"/>
      <protection/>
    </xf>
    <xf numFmtId="0" fontId="4" fillId="33" borderId="19" xfId="59" applyFont="1" applyFill="1" applyBorder="1" applyAlignment="1">
      <alignment horizontal="left" vertical="top"/>
      <protection/>
    </xf>
    <xf numFmtId="4" fontId="3" fillId="33" borderId="19" xfId="59" applyNumberFormat="1" applyFont="1" applyFill="1" applyBorder="1" applyAlignment="1">
      <alignment vertical="top"/>
      <protection/>
    </xf>
    <xf numFmtId="0" fontId="3" fillId="33" borderId="19" xfId="59" applyFont="1" applyFill="1" applyBorder="1" applyAlignment="1">
      <alignment vertical="top"/>
      <protection/>
    </xf>
    <xf numFmtId="2" fontId="3" fillId="33" borderId="19" xfId="59" applyNumberFormat="1" applyFont="1" applyFill="1" applyBorder="1" applyAlignment="1">
      <alignment vertical="top"/>
      <protection/>
    </xf>
    <xf numFmtId="0" fontId="3" fillId="33" borderId="20" xfId="59" applyFont="1" applyFill="1" applyBorder="1" applyAlignment="1">
      <alignment horizontal="left" vertical="top"/>
      <protection/>
    </xf>
    <xf numFmtId="0" fontId="4" fillId="33" borderId="21" xfId="59" applyFont="1" applyFill="1" applyBorder="1" applyAlignment="1">
      <alignment horizontal="left" vertical="top" readingOrder="1"/>
      <protection/>
    </xf>
    <xf numFmtId="0" fontId="4" fillId="33" borderId="22" xfId="59" applyFont="1" applyFill="1" applyBorder="1" applyAlignment="1">
      <alignment horizontal="left" vertical="top" readingOrder="1"/>
      <protection/>
    </xf>
    <xf numFmtId="0" fontId="4" fillId="33" borderId="23" xfId="59" applyFont="1" applyFill="1" applyBorder="1" applyAlignment="1">
      <alignment horizontal="center" vertical="top" readingOrder="1"/>
      <protection/>
    </xf>
    <xf numFmtId="0" fontId="4" fillId="33" borderId="24" xfId="59" applyFont="1" applyFill="1" applyBorder="1" applyAlignment="1">
      <alignment horizontal="center" vertical="top" readingOrder="1"/>
      <protection/>
    </xf>
    <xf numFmtId="0" fontId="4" fillId="33" borderId="21" xfId="59" applyFont="1" applyFill="1" applyBorder="1">
      <alignment/>
      <protection/>
    </xf>
    <xf numFmtId="171" fontId="3" fillId="33" borderId="25" xfId="59" applyNumberFormat="1" applyFont="1" applyFill="1" applyBorder="1" applyAlignment="1">
      <alignment horizontal="left"/>
      <protection/>
    </xf>
    <xf numFmtId="0" fontId="3" fillId="33" borderId="21" xfId="59" applyFont="1" applyFill="1" applyBorder="1">
      <alignment/>
      <protection/>
    </xf>
    <xf numFmtId="0" fontId="4" fillId="33" borderId="26" xfId="59" applyFont="1" applyFill="1" applyBorder="1">
      <alignment/>
      <protection/>
    </xf>
    <xf numFmtId="0" fontId="4" fillId="33" borderId="27" xfId="59" applyFont="1" applyFill="1" applyBorder="1" applyAlignment="1">
      <alignment horizontal="left"/>
      <protection/>
    </xf>
    <xf numFmtId="0" fontId="4" fillId="0" borderId="21" xfId="60" applyFont="1" applyFill="1" applyBorder="1" applyAlignment="1">
      <alignment horizontal="left" vertical="top" readingOrder="1"/>
      <protection/>
    </xf>
    <xf numFmtId="0" fontId="3" fillId="0" borderId="22" xfId="60" applyFont="1" applyFill="1" applyBorder="1" applyAlignment="1">
      <alignment horizontal="left" vertical="top" readingOrder="1"/>
      <protection/>
    </xf>
    <xf numFmtId="4" fontId="3" fillId="33" borderId="11" xfId="42" applyNumberFormat="1" applyFont="1" applyFill="1" applyBorder="1" applyAlignment="1">
      <alignment/>
    </xf>
    <xf numFmtId="4" fontId="4" fillId="33" borderId="14" xfId="42" applyNumberFormat="1" applyFont="1" applyFill="1" applyBorder="1" applyAlignment="1">
      <alignment/>
    </xf>
    <xf numFmtId="4" fontId="3" fillId="33" borderId="11" xfId="59" applyNumberFormat="1" applyFont="1" applyFill="1" applyBorder="1" applyAlignment="1">
      <alignment/>
      <protection/>
    </xf>
    <xf numFmtId="0" fontId="3" fillId="34" borderId="0" xfId="62" applyFont="1" applyFill="1">
      <alignment/>
      <protection/>
    </xf>
    <xf numFmtId="0" fontId="0" fillId="34" borderId="0" xfId="0" applyFill="1" applyAlignment="1">
      <alignment/>
    </xf>
    <xf numFmtId="171" fontId="3" fillId="34" borderId="0" xfId="62" applyNumberFormat="1" applyFont="1" applyFill="1">
      <alignment/>
      <protection/>
    </xf>
    <xf numFmtId="0" fontId="3" fillId="34" borderId="0" xfId="62" applyFont="1" applyFill="1" applyAlignment="1">
      <alignment horizontal="left"/>
      <protection/>
    </xf>
    <xf numFmtId="4" fontId="4" fillId="0" borderId="21" xfId="59" applyNumberFormat="1" applyFont="1" applyFill="1" applyBorder="1">
      <alignment/>
      <protection/>
    </xf>
    <xf numFmtId="0" fontId="4" fillId="0" borderId="21" xfId="59" applyFont="1" applyFill="1" applyBorder="1">
      <alignment/>
      <protection/>
    </xf>
    <xf numFmtId="0" fontId="4" fillId="33" borderId="21" xfId="59" applyFont="1" applyFill="1" applyBorder="1">
      <alignment/>
      <protection/>
    </xf>
    <xf numFmtId="0" fontId="3" fillId="33" borderId="21" xfId="59" applyFont="1" applyFill="1" applyBorder="1">
      <alignment/>
      <protection/>
    </xf>
    <xf numFmtId="0" fontId="3" fillId="33" borderId="16" xfId="59" applyFont="1" applyFill="1" applyBorder="1">
      <alignment/>
      <protection/>
    </xf>
    <xf numFmtId="0" fontId="3" fillId="33" borderId="17" xfId="59" applyFont="1" applyFill="1" applyBorder="1">
      <alignment/>
      <protection/>
    </xf>
    <xf numFmtId="4" fontId="3" fillId="33" borderId="16" xfId="59" applyNumberFormat="1" applyFont="1" applyFill="1" applyBorder="1" applyAlignment="1">
      <alignment/>
      <protection/>
    </xf>
    <xf numFmtId="4" fontId="3" fillId="33" borderId="13" xfId="59" applyNumberFormat="1" applyFont="1" applyFill="1" applyBorder="1">
      <alignment/>
      <protection/>
    </xf>
    <xf numFmtId="4" fontId="3" fillId="0" borderId="11" xfId="59" applyNumberFormat="1" applyFont="1" applyFill="1" applyBorder="1" applyAlignment="1">
      <alignment/>
      <protection/>
    </xf>
    <xf numFmtId="4" fontId="4" fillId="0" borderId="14" xfId="59" applyNumberFormat="1" applyFont="1" applyFill="1" applyBorder="1" applyAlignment="1">
      <alignment/>
      <protection/>
    </xf>
    <xf numFmtId="4" fontId="3" fillId="34" borderId="0" xfId="62" applyNumberFormat="1" applyFont="1" applyFill="1">
      <alignment/>
      <protection/>
    </xf>
    <xf numFmtId="0" fontId="3" fillId="33" borderId="22" xfId="59" applyFont="1" applyFill="1" applyBorder="1" applyAlignment="1">
      <alignment horizontal="left" vertical="top"/>
      <protection/>
    </xf>
    <xf numFmtId="0" fontId="0" fillId="0" borderId="0" xfId="0" applyAlignment="1">
      <alignment/>
    </xf>
    <xf numFmtId="0" fontId="3" fillId="0" borderId="0" xfId="60" applyFont="1" applyFill="1" applyBorder="1" applyAlignment="1">
      <alignment horizontal="left" vertical="top" readingOrder="1"/>
      <protection/>
    </xf>
    <xf numFmtId="4" fontId="0" fillId="34" borderId="0" xfId="0" applyNumberForma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" fontId="4" fillId="0" borderId="11" xfId="59" applyNumberFormat="1" applyFont="1" applyFill="1" applyBorder="1" applyAlignment="1">
      <alignment/>
      <protection/>
    </xf>
    <xf numFmtId="0" fontId="0" fillId="0" borderId="0" xfId="0" applyAlignment="1">
      <alignment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49" fontId="6" fillId="35" borderId="28" xfId="0" applyNumberFormat="1" applyFont="1" applyFill="1" applyBorder="1" applyAlignment="1">
      <alignment horizontal="right"/>
    </xf>
    <xf numFmtId="4" fontId="3" fillId="0" borderId="11" xfId="59" applyNumberFormat="1" applyFont="1" applyFill="1" applyBorder="1" applyAlignment="1">
      <alignment/>
      <protection/>
    </xf>
    <xf numFmtId="2" fontId="4" fillId="33" borderId="22" xfId="59" applyNumberFormat="1" applyFont="1" applyFill="1" applyBorder="1" applyAlignment="1">
      <alignment horizontal="left"/>
      <protection/>
    </xf>
    <xf numFmtId="173" fontId="0" fillId="34" borderId="0" xfId="0" applyNumberFormat="1" applyFont="1" applyFill="1" applyAlignment="1">
      <alignment/>
    </xf>
    <xf numFmtId="0" fontId="0" fillId="0" borderId="0" xfId="0" applyAlignment="1">
      <alignment/>
    </xf>
    <xf numFmtId="0" fontId="3" fillId="0" borderId="0" xfId="60" applyFont="1" applyFill="1" applyBorder="1" applyAlignment="1">
      <alignment horizontal="left" vertical="top" readingOrder="1"/>
      <protection/>
    </xf>
    <xf numFmtId="4" fontId="0" fillId="34" borderId="0" xfId="0" applyNumberFormat="1" applyFont="1" applyFill="1" applyAlignment="1">
      <alignment/>
    </xf>
    <xf numFmtId="172" fontId="3" fillId="34" borderId="0" xfId="62" applyNumberFormat="1" applyFont="1" applyFill="1">
      <alignment/>
      <protection/>
    </xf>
    <xf numFmtId="0" fontId="0" fillId="0" borderId="0" xfId="0" applyAlignment="1">
      <alignment/>
    </xf>
    <xf numFmtId="0" fontId="3" fillId="33" borderId="11" xfId="59" applyFont="1" applyFill="1" applyBorder="1" applyAlignment="1">
      <alignment horizontal="center" vertical="top" readingOrder="1"/>
      <protection/>
    </xf>
    <xf numFmtId="49" fontId="5" fillId="35" borderId="0" xfId="0" applyNumberFormat="1" applyFont="1" applyFill="1" applyBorder="1" applyAlignment="1">
      <alignment horizontal="right"/>
    </xf>
    <xf numFmtId="2" fontId="0" fillId="34" borderId="0" xfId="0" applyNumberFormat="1" applyFill="1" applyAlignment="1">
      <alignment/>
    </xf>
    <xf numFmtId="0" fontId="0" fillId="0" borderId="0" xfId="0" applyAlignment="1">
      <alignment/>
    </xf>
    <xf numFmtId="0" fontId="3" fillId="0" borderId="0" xfId="60" applyFont="1" applyFill="1" applyBorder="1" applyAlignment="1">
      <alignment horizontal="left" vertical="top" readingOrder="1"/>
      <protection/>
    </xf>
    <xf numFmtId="3" fontId="3" fillId="33" borderId="19" xfId="59" applyNumberFormat="1" applyFont="1" applyFill="1" applyBorder="1" applyAlignment="1">
      <alignment vertical="top"/>
      <protection/>
    </xf>
    <xf numFmtId="3" fontId="4" fillId="33" borderId="0" xfId="59" applyNumberFormat="1" applyFont="1" applyFill="1" applyBorder="1" applyAlignment="1">
      <alignment horizontal="left" vertical="top"/>
      <protection/>
    </xf>
    <xf numFmtId="3" fontId="4" fillId="33" borderId="0" xfId="59" applyNumberFormat="1" applyFont="1" applyFill="1" applyBorder="1" applyAlignment="1">
      <alignment horizontal="left" vertical="top" readingOrder="1"/>
      <protection/>
    </xf>
    <xf numFmtId="3" fontId="4" fillId="33" borderId="14" xfId="59" applyNumberFormat="1" applyFont="1" applyFill="1" applyBorder="1" applyAlignment="1">
      <alignment horizontal="center" vertical="top" readingOrder="1"/>
      <protection/>
    </xf>
    <xf numFmtId="3" fontId="3" fillId="33" borderId="11" xfId="59" applyNumberFormat="1" applyFont="1" applyFill="1" applyBorder="1" applyAlignment="1">
      <alignment horizontal="center" vertical="top" readingOrder="1"/>
      <protection/>
    </xf>
    <xf numFmtId="3" fontId="3" fillId="33" borderId="11" xfId="42" applyNumberFormat="1" applyFont="1" applyFill="1" applyBorder="1" applyAlignment="1">
      <alignment/>
    </xf>
    <xf numFmtId="3" fontId="3" fillId="0" borderId="0" xfId="60" applyNumberFormat="1" applyFont="1" applyFill="1" applyBorder="1" applyAlignment="1">
      <alignment horizontal="left" vertical="top" readingOrder="1"/>
      <protection/>
    </xf>
    <xf numFmtId="3" fontId="3" fillId="0" borderId="0" xfId="60" applyNumberFormat="1" applyFont="1" applyFill="1" applyBorder="1" applyAlignment="1">
      <alignment vertical="top"/>
      <protection/>
    </xf>
    <xf numFmtId="3" fontId="3" fillId="0" borderId="0" xfId="60" applyNumberFormat="1" applyFont="1" applyFill="1" applyBorder="1" applyAlignment="1">
      <alignment vertical="top" readingOrder="1"/>
      <protection/>
    </xf>
    <xf numFmtId="3" fontId="3" fillId="0" borderId="0" xfId="0" applyNumberFormat="1" applyFont="1" applyFill="1" applyBorder="1" applyAlignment="1">
      <alignment horizontal="left" vertical="top" readingOrder="1"/>
    </xf>
    <xf numFmtId="3" fontId="0" fillId="34" borderId="0" xfId="0" applyNumberFormat="1" applyFill="1" applyAlignment="1">
      <alignment/>
    </xf>
    <xf numFmtId="0" fontId="4" fillId="0" borderId="11" xfId="59" applyNumberFormat="1" applyFont="1" applyFill="1" applyBorder="1" applyAlignment="1">
      <alignment horizontal="center" vertical="top" wrapText="1" readingOrder="1"/>
      <protection/>
    </xf>
    <xf numFmtId="2" fontId="4" fillId="33" borderId="16" xfId="59" applyNumberFormat="1" applyFont="1" applyFill="1" applyBorder="1" applyAlignment="1">
      <alignment horizontal="center" vertical="top" wrapText="1" readingOrder="1"/>
      <protection/>
    </xf>
    <xf numFmtId="0" fontId="4" fillId="33" borderId="25" xfId="59" applyFont="1" applyFill="1" applyBorder="1" applyAlignment="1">
      <alignment horizontal="center" vertical="top" readingOrder="1"/>
      <protection/>
    </xf>
    <xf numFmtId="0" fontId="0" fillId="0" borderId="0" xfId="0" applyAlignment="1">
      <alignment/>
    </xf>
    <xf numFmtId="0" fontId="3" fillId="33" borderId="21" xfId="59" applyFont="1" applyFill="1" applyBorder="1" applyAlignment="1">
      <alignment horizontal="left" vertical="top" readingOrder="1"/>
      <protection/>
    </xf>
    <xf numFmtId="3" fontId="3" fillId="33" borderId="11" xfId="59" applyNumberFormat="1" applyFont="1" applyFill="1" applyBorder="1" applyAlignment="1">
      <alignment horizontal="right" vertical="top" readingOrder="1"/>
      <protection/>
    </xf>
    <xf numFmtId="0" fontId="3" fillId="0" borderId="11" xfId="59" applyNumberFormat="1" applyFont="1" applyFill="1" applyBorder="1" applyAlignment="1">
      <alignment horizontal="right" vertical="top" wrapText="1" readingOrder="1"/>
      <protection/>
    </xf>
    <xf numFmtId="0" fontId="3" fillId="33" borderId="25" xfId="59" applyFont="1" applyFill="1" applyBorder="1" applyAlignment="1">
      <alignment horizontal="right" vertical="top" readingOrder="1"/>
      <protection/>
    </xf>
    <xf numFmtId="0" fontId="0" fillId="0" borderId="0" xfId="0" applyAlignment="1">
      <alignment/>
    </xf>
    <xf numFmtId="0" fontId="3" fillId="0" borderId="0" xfId="60" applyFont="1" applyFill="1" applyBorder="1" applyAlignment="1">
      <alignment horizontal="left" vertical="top" readingOrder="1"/>
      <protection/>
    </xf>
    <xf numFmtId="4" fontId="4" fillId="33" borderId="11" xfId="42" applyNumberFormat="1" applyFont="1" applyFill="1" applyBorder="1" applyAlignment="1">
      <alignment/>
    </xf>
    <xf numFmtId="4" fontId="3" fillId="33" borderId="11" xfId="42" applyNumberFormat="1" applyFont="1" applyFill="1" applyBorder="1" applyAlignment="1">
      <alignment/>
    </xf>
    <xf numFmtId="4" fontId="4" fillId="33" borderId="17" xfId="42" applyNumberFormat="1" applyFont="1" applyFill="1" applyBorder="1" applyAlignment="1">
      <alignment/>
    </xf>
    <xf numFmtId="4" fontId="4" fillId="33" borderId="16" xfId="42" applyNumberFormat="1" applyFont="1" applyFill="1" applyBorder="1" applyAlignment="1">
      <alignment/>
    </xf>
    <xf numFmtId="4" fontId="3" fillId="33" borderId="16" xfId="42" applyNumberFormat="1" applyFont="1" applyFill="1" applyBorder="1" applyAlignment="1">
      <alignment/>
    </xf>
    <xf numFmtId="4" fontId="3" fillId="33" borderId="13" xfId="42" applyNumberFormat="1" applyFont="1" applyFill="1" applyBorder="1" applyAlignment="1">
      <alignment/>
    </xf>
    <xf numFmtId="4" fontId="4" fillId="33" borderId="12" xfId="42" applyNumberFormat="1" applyFont="1" applyFill="1" applyBorder="1" applyAlignment="1">
      <alignment/>
    </xf>
    <xf numFmtId="0" fontId="0" fillId="0" borderId="0" xfId="0" applyAlignment="1">
      <alignment/>
    </xf>
    <xf numFmtId="0" fontId="3" fillId="33" borderId="25" xfId="59" applyFont="1" applyFill="1" applyBorder="1" applyAlignment="1">
      <alignment horizontal="center" vertical="top" readingOrder="1"/>
      <protection/>
    </xf>
    <xf numFmtId="0" fontId="3" fillId="0" borderId="21" xfId="59" applyFont="1" applyFill="1" applyBorder="1">
      <alignment/>
      <protection/>
    </xf>
    <xf numFmtId="173" fontId="3" fillId="33" borderId="11" xfId="42" applyNumberFormat="1" applyFont="1" applyFill="1" applyBorder="1" applyAlignment="1">
      <alignment horizontal="right"/>
    </xf>
    <xf numFmtId="171" fontId="0" fillId="34" borderId="0" xfId="42" applyFont="1" applyFill="1" applyAlignment="1">
      <alignment/>
    </xf>
    <xf numFmtId="0" fontId="0" fillId="0" borderId="0" xfId="0" applyAlignment="1">
      <alignment/>
    </xf>
    <xf numFmtId="0" fontId="3" fillId="0" borderId="0" xfId="60" applyFont="1" applyFill="1" applyBorder="1" applyAlignment="1">
      <alignment horizontal="left" vertical="top" readingOrder="1"/>
      <protection/>
    </xf>
    <xf numFmtId="194" fontId="0" fillId="34" borderId="0" xfId="0" applyNumberFormat="1" applyFill="1" applyAlignment="1">
      <alignment/>
    </xf>
    <xf numFmtId="4" fontId="4" fillId="0" borderId="11" xfId="59" applyNumberFormat="1" applyFont="1" applyFill="1" applyBorder="1" applyAlignment="1">
      <alignment/>
      <protection/>
    </xf>
    <xf numFmtId="4" fontId="3" fillId="0" borderId="21" xfId="59" applyNumberFormat="1" applyFont="1" applyFill="1" applyBorder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21" xfId="60" applyFont="1" applyFill="1" applyBorder="1" applyAlignment="1">
      <alignment horizontal="left"/>
      <protection/>
    </xf>
    <xf numFmtId="0" fontId="3" fillId="0" borderId="0" xfId="60" applyFont="1" applyFill="1" applyBorder="1" applyAlignment="1">
      <alignment horizontal="left"/>
      <protection/>
    </xf>
    <xf numFmtId="0" fontId="3" fillId="0" borderId="22" xfId="60" applyFont="1" applyFill="1" applyBorder="1" applyAlignment="1">
      <alignment horizontal="left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9" fillId="0" borderId="0" xfId="55" applyFill="1" applyBorder="1" applyAlignment="1">
      <alignment vertical="top" wrapText="1" readingOrder="1"/>
    </xf>
    <xf numFmtId="0" fontId="0" fillId="0" borderId="12" xfId="0" applyFont="1" applyBorder="1" applyAlignment="1">
      <alignment/>
    </xf>
    <xf numFmtId="0" fontId="4" fillId="0" borderId="0" xfId="60" applyFont="1" applyFill="1" applyBorder="1" applyAlignment="1">
      <alignment vertical="top" readingOrder="1"/>
      <protection/>
    </xf>
    <xf numFmtId="0" fontId="4" fillId="0" borderId="12" xfId="61" applyFont="1" applyFill="1" applyBorder="1" applyAlignment="1" quotePrefix="1">
      <alignment horizontal="center"/>
      <protection/>
    </xf>
    <xf numFmtId="0" fontId="4" fillId="33" borderId="22" xfId="59" applyFont="1" applyFill="1" applyBorder="1" applyAlignment="1">
      <alignment horizontal="left" vertical="top"/>
      <protection/>
    </xf>
    <xf numFmtId="0" fontId="45" fillId="0" borderId="12" xfId="60" applyFont="1" applyBorder="1">
      <alignment/>
      <protection/>
    </xf>
    <xf numFmtId="0" fontId="45" fillId="0" borderId="12" xfId="60" applyFont="1" applyBorder="1" applyAlignment="1">
      <alignment wrapText="1"/>
      <protection/>
    </xf>
    <xf numFmtId="195" fontId="28" fillId="0" borderId="12" xfId="60" applyNumberFormat="1" applyFont="1" applyBorder="1">
      <alignment/>
      <protection/>
    </xf>
    <xf numFmtId="10" fontId="28" fillId="0" borderId="12" xfId="66" applyNumberFormat="1" applyFont="1" applyBorder="1" applyAlignment="1">
      <alignment/>
    </xf>
    <xf numFmtId="4" fontId="28" fillId="0" borderId="12" xfId="60" applyNumberFormat="1" applyFont="1" applyBorder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11" xfId="0" applyFont="1" applyFill="1" applyBorder="1" applyAlignment="1">
      <alignment horizontal="left" vertical="top" wrapText="1" readingOrder="1"/>
    </xf>
    <xf numFmtId="0" fontId="3" fillId="0" borderId="0" xfId="0" applyFont="1" applyFill="1" applyBorder="1" applyAlignment="1">
      <alignment horizontal="left" vertical="top" wrapText="1" readingOrder="1"/>
    </xf>
    <xf numFmtId="0" fontId="3" fillId="0" borderId="10" xfId="0" applyFont="1" applyFill="1" applyBorder="1" applyAlignment="1">
      <alignment horizontal="left" vertical="top" wrapText="1" readingOrder="1"/>
    </xf>
    <xf numFmtId="0" fontId="47" fillId="0" borderId="11" xfId="0" applyFont="1" applyBorder="1" applyAlignment="1">
      <alignment horizontal="left" vertical="top" wrapText="1" readingOrder="1"/>
    </xf>
    <xf numFmtId="0" fontId="47" fillId="0" borderId="0" xfId="0" applyFont="1" applyBorder="1" applyAlignment="1">
      <alignment horizontal="left" vertical="top" wrapText="1" readingOrder="1"/>
    </xf>
    <xf numFmtId="0" fontId="47" fillId="0" borderId="10" xfId="0" applyFont="1" applyBorder="1" applyAlignment="1">
      <alignment horizontal="left" vertical="top" wrapText="1" readingOrder="1"/>
    </xf>
    <xf numFmtId="0" fontId="4" fillId="0" borderId="14" xfId="0" applyFont="1" applyFill="1" applyBorder="1" applyAlignment="1" quotePrefix="1">
      <alignment horizontal="center" vertical="top" wrapText="1" readingOrder="1"/>
    </xf>
    <xf numFmtId="0" fontId="4" fillId="0" borderId="29" xfId="0" applyFont="1" applyFill="1" applyBorder="1" applyAlignment="1">
      <alignment horizontal="center" vertical="top" wrapText="1" readingOrder="1"/>
    </xf>
    <xf numFmtId="0" fontId="45" fillId="0" borderId="14" xfId="0" applyFont="1" applyBorder="1" applyAlignment="1">
      <alignment horizontal="center" vertical="top"/>
    </xf>
    <xf numFmtId="0" fontId="45" fillId="0" borderId="30" xfId="0" applyFont="1" applyBorder="1" applyAlignment="1">
      <alignment horizontal="center" vertical="top"/>
    </xf>
    <xf numFmtId="0" fontId="45" fillId="0" borderId="29" xfId="0" applyFont="1" applyBorder="1" applyAlignment="1">
      <alignment horizontal="center" vertical="top"/>
    </xf>
    <xf numFmtId="172" fontId="3" fillId="0" borderId="14" xfId="0" applyNumberFormat="1" applyFont="1" applyFill="1" applyBorder="1" applyAlignment="1">
      <alignment horizontal="center" vertical="top"/>
    </xf>
    <xf numFmtId="172" fontId="3" fillId="0" borderId="29" xfId="0" applyNumberFormat="1" applyFont="1" applyFill="1" applyBorder="1" applyAlignment="1">
      <alignment horizontal="center" vertical="top"/>
    </xf>
    <xf numFmtId="172" fontId="28" fillId="0" borderId="14" xfId="0" applyNumberFormat="1" applyFont="1" applyBorder="1" applyAlignment="1">
      <alignment horizontal="center"/>
    </xf>
    <xf numFmtId="172" fontId="28" fillId="0" borderId="30" xfId="0" applyNumberFormat="1" applyFont="1" applyBorder="1" applyAlignment="1">
      <alignment horizontal="center"/>
    </xf>
    <xf numFmtId="172" fontId="28" fillId="0" borderId="29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vertical="top" wrapText="1"/>
    </xf>
    <xf numFmtId="0" fontId="4" fillId="0" borderId="12" xfId="60" applyFont="1" applyFill="1" applyBorder="1" applyAlignment="1">
      <alignment horizontal="center" vertical="top" readingOrder="1"/>
      <protection/>
    </xf>
    <xf numFmtId="0" fontId="0" fillId="0" borderId="12" xfId="0" applyBorder="1" applyAlignment="1">
      <alignment wrapText="1"/>
    </xf>
    <xf numFmtId="0" fontId="45" fillId="0" borderId="12" xfId="60" applyFont="1" applyBorder="1" applyAlignment="1">
      <alignment horizontal="center"/>
      <protection/>
    </xf>
    <xf numFmtId="172" fontId="3" fillId="0" borderId="30" xfId="0" applyNumberFormat="1" applyFont="1" applyFill="1" applyBorder="1" applyAlignment="1">
      <alignment horizontal="center" vertical="top"/>
    </xf>
    <xf numFmtId="0" fontId="3" fillId="0" borderId="31" xfId="60" applyFont="1" applyFill="1" applyBorder="1" applyAlignment="1">
      <alignment horizontal="left" vertical="top" readingOrder="1"/>
      <protection/>
    </xf>
    <xf numFmtId="0" fontId="3" fillId="0" borderId="32" xfId="60" applyFont="1" applyFill="1" applyBorder="1" applyAlignment="1">
      <alignment horizontal="left" vertical="top" readingOrder="1"/>
      <protection/>
    </xf>
    <xf numFmtId="0" fontId="3" fillId="0" borderId="33" xfId="60" applyFont="1" applyFill="1" applyBorder="1" applyAlignment="1">
      <alignment horizontal="left" vertical="top" readingOrder="1"/>
      <protection/>
    </xf>
    <xf numFmtId="0" fontId="3" fillId="0" borderId="21" xfId="60" applyFont="1" applyFill="1" applyBorder="1" applyAlignment="1">
      <alignment horizontal="left"/>
      <protection/>
    </xf>
    <xf numFmtId="0" fontId="3" fillId="0" borderId="0" xfId="60" applyFont="1" applyFill="1" applyBorder="1" applyAlignment="1">
      <alignment horizontal="left"/>
      <protection/>
    </xf>
    <xf numFmtId="0" fontId="3" fillId="0" borderId="22" xfId="60" applyFont="1" applyFill="1" applyBorder="1" applyAlignment="1">
      <alignment horizontal="left"/>
      <protection/>
    </xf>
    <xf numFmtId="0" fontId="3" fillId="0" borderId="11" xfId="60" applyFont="1" applyFill="1" applyBorder="1" applyAlignment="1">
      <alignment horizontal="left" wrapText="1"/>
      <protection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1" xfId="60" applyFont="1" applyFill="1" applyBorder="1" applyAlignment="1">
      <alignment horizontal="left" vertical="top" readingOrder="1"/>
      <protection/>
    </xf>
    <xf numFmtId="0" fontId="3" fillId="0" borderId="0" xfId="60" applyFont="1" applyFill="1" applyBorder="1" applyAlignment="1">
      <alignment horizontal="left" vertical="top" readingOrder="1"/>
      <protection/>
    </xf>
    <xf numFmtId="0" fontId="3" fillId="0" borderId="10" xfId="60" applyFont="1" applyFill="1" applyBorder="1" applyAlignment="1">
      <alignment horizontal="left" vertical="top" readingOrder="1"/>
      <protection/>
    </xf>
    <xf numFmtId="0" fontId="45" fillId="0" borderId="14" xfId="0" applyFont="1" applyBorder="1" applyAlignment="1">
      <alignment horizontal="center" vertical="top" readingOrder="1"/>
    </xf>
    <xf numFmtId="0" fontId="45" fillId="0" borderId="29" xfId="0" applyFont="1" applyBorder="1" applyAlignment="1">
      <alignment horizontal="center" vertical="top" readingOrder="1"/>
    </xf>
    <xf numFmtId="0" fontId="45" fillId="0" borderId="30" xfId="0" applyFont="1" applyBorder="1" applyAlignment="1">
      <alignment horizontal="center" vertical="top" readingOrder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rmal_PORTFOLIOS AS ON 30 Sep 2011" xfId="62"/>
    <cellStyle name="Note" xfId="63"/>
    <cellStyle name="Output" xfId="64"/>
    <cellStyle name="Percent" xfId="65"/>
    <cellStyle name="Percent 2" xfId="66"/>
    <cellStyle name="Style 1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%20&amp;%20T%20and%20Fidelity\L%20&amp;%20T\LIVE\Reporting\2018-2019\Aug18\Portfolio\NAV's%20for%20Opening%20and%20Closing%20Perio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31 July"/>
      <sheetName val="31 Aug"/>
    </sheetNames>
    <sheetDataSet>
      <sheetData sheetId="0">
        <row r="193">
          <cell r="E193">
            <v>10.0753</v>
          </cell>
          <cell r="F193">
            <v>10.1136</v>
          </cell>
        </row>
        <row r="194">
          <cell r="E194">
            <v>10.0753</v>
          </cell>
          <cell r="F194">
            <v>10.1136</v>
          </cell>
        </row>
        <row r="195">
          <cell r="E195">
            <v>10.0722</v>
          </cell>
          <cell r="F195">
            <v>10.1078</v>
          </cell>
        </row>
        <row r="196">
          <cell r="E196">
            <v>10.0722</v>
          </cell>
          <cell r="F196">
            <v>10.1078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42"/>
  <sheetViews>
    <sheetView showGridLines="0" view="pageBreakPreview" zoomScale="85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51.8515625" style="4" customWidth="1"/>
    <col min="2" max="2" width="17.140625" style="4" customWidth="1"/>
    <col min="3" max="3" width="16.28125" style="4" customWidth="1"/>
    <col min="4" max="4" width="15.57421875" style="4" customWidth="1"/>
    <col min="5" max="5" width="11.57421875" style="4" customWidth="1"/>
    <col min="6" max="6" width="15.28125" style="3" customWidth="1"/>
    <col min="7" max="7" width="13.28125" style="1" bestFit="1" customWidth="1"/>
    <col min="8" max="8" width="12.28125" style="13" bestFit="1" customWidth="1"/>
    <col min="9" max="9" width="9.8515625" style="1" bestFit="1" customWidth="1"/>
    <col min="10" max="10" width="10.8515625" style="1" bestFit="1" customWidth="1"/>
    <col min="11" max="13" width="9.140625" style="1" customWidth="1"/>
    <col min="14" max="15" width="9.140625" style="2" customWidth="1"/>
    <col min="16" max="16384" width="9.140625" style="1" customWidth="1"/>
  </cols>
  <sheetData>
    <row r="1" spans="1:6" ht="15">
      <c r="A1" s="35" t="s">
        <v>27</v>
      </c>
      <c r="B1" s="40"/>
      <c r="C1" s="39"/>
      <c r="D1" s="38"/>
      <c r="E1" s="38"/>
      <c r="F1" s="37"/>
    </row>
    <row r="2" spans="1:6" ht="15">
      <c r="A2" s="35" t="s">
        <v>52</v>
      </c>
      <c r="B2" s="40"/>
      <c r="C2" s="90"/>
      <c r="D2" s="40"/>
      <c r="E2" s="40"/>
      <c r="F2" s="89"/>
    </row>
    <row r="3" spans="1:6" ht="15">
      <c r="A3" s="36" t="s">
        <v>55</v>
      </c>
      <c r="B3" s="33"/>
      <c r="C3" s="34"/>
      <c r="D3" s="33"/>
      <c r="E3" s="33"/>
      <c r="F3" s="31"/>
    </row>
    <row r="4" spans="1:6" ht="15">
      <c r="A4" s="82"/>
      <c r="B4" s="33"/>
      <c r="C4" s="34"/>
      <c r="D4" s="33"/>
      <c r="E4" s="33"/>
      <c r="F4" s="31"/>
    </row>
    <row r="5" spans="1:6" ht="34.5" customHeight="1">
      <c r="A5" s="88" t="s">
        <v>26</v>
      </c>
      <c r="B5" s="88" t="s">
        <v>25</v>
      </c>
      <c r="C5" s="87" t="s">
        <v>24</v>
      </c>
      <c r="D5" s="30" t="s">
        <v>23</v>
      </c>
      <c r="E5" s="86" t="s">
        <v>22</v>
      </c>
      <c r="F5" s="85" t="s">
        <v>21</v>
      </c>
    </row>
    <row r="6" spans="1:15" s="13" customFormat="1" ht="15">
      <c r="A6" s="35" t="s">
        <v>51</v>
      </c>
      <c r="B6" s="82"/>
      <c r="C6" s="84"/>
      <c r="D6" s="80"/>
      <c r="E6" s="80"/>
      <c r="F6" s="83"/>
      <c r="G6" s="43"/>
      <c r="I6" s="1"/>
      <c r="J6" s="1"/>
      <c r="K6" s="1"/>
      <c r="L6" s="1"/>
      <c r="M6" s="1"/>
      <c r="N6" s="2"/>
      <c r="O6" s="2"/>
    </row>
    <row r="7" spans="1:15" s="13" customFormat="1" ht="15">
      <c r="A7" s="35" t="s">
        <v>19</v>
      </c>
      <c r="B7" s="82"/>
      <c r="C7" s="81"/>
      <c r="D7" s="80"/>
      <c r="E7" s="80"/>
      <c r="F7" s="79"/>
      <c r="G7" s="43"/>
      <c r="I7" s="1"/>
      <c r="J7" s="1"/>
      <c r="K7" s="1"/>
      <c r="L7" s="1"/>
      <c r="M7" s="1"/>
      <c r="N7" s="2"/>
      <c r="O7" s="2"/>
    </row>
    <row r="8" spans="1:15" s="13" customFormat="1" ht="15">
      <c r="A8" s="35" t="s">
        <v>18</v>
      </c>
      <c r="B8" s="82"/>
      <c r="C8" s="81"/>
      <c r="D8" s="80"/>
      <c r="E8" s="80"/>
      <c r="F8" s="79"/>
      <c r="G8" s="43"/>
      <c r="I8" s="1"/>
      <c r="J8" s="1"/>
      <c r="K8" s="1"/>
      <c r="L8" s="1"/>
      <c r="M8" s="1"/>
      <c r="N8" s="2"/>
      <c r="O8" s="2"/>
    </row>
    <row r="9" spans="1:15" s="13" customFormat="1" ht="15">
      <c r="A9" s="19" t="s">
        <v>50</v>
      </c>
      <c r="B9" s="19" t="s">
        <v>49</v>
      </c>
      <c r="C9" s="78">
        <v>300</v>
      </c>
      <c r="D9" s="49">
        <v>3000.2</v>
      </c>
      <c r="E9" s="49">
        <v>8.39</v>
      </c>
      <c r="F9" s="71" t="s">
        <v>48</v>
      </c>
      <c r="G9" s="43"/>
      <c r="I9" s="1"/>
      <c r="J9" s="1"/>
      <c r="K9" s="67"/>
      <c r="L9" s="1"/>
      <c r="M9" s="1"/>
      <c r="N9" s="2"/>
      <c r="O9" s="2"/>
    </row>
    <row r="10" spans="1:15" s="13" customFormat="1" ht="15">
      <c r="A10" s="77" t="s">
        <v>13</v>
      </c>
      <c r="B10" s="77"/>
      <c r="C10" s="76"/>
      <c r="D10" s="75">
        <f>SUM(D9:D9)</f>
        <v>3000.2</v>
      </c>
      <c r="E10" s="75">
        <f>SUM(E9:E9)</f>
        <v>8.39</v>
      </c>
      <c r="F10" s="74"/>
      <c r="G10" s="43"/>
      <c r="I10" s="1"/>
      <c r="J10" s="1"/>
      <c r="K10" s="1"/>
      <c r="L10" s="1"/>
      <c r="M10" s="1"/>
      <c r="N10" s="2"/>
      <c r="O10" s="2"/>
    </row>
    <row r="11" spans="1:15" s="13" customFormat="1" ht="15">
      <c r="A11" s="48" t="s">
        <v>30</v>
      </c>
      <c r="B11" s="47"/>
      <c r="C11" s="46"/>
      <c r="D11" s="51"/>
      <c r="E11" s="51"/>
      <c r="F11" s="44"/>
      <c r="G11" s="43"/>
      <c r="I11" s="1"/>
      <c r="J11" s="1"/>
      <c r="K11" s="1"/>
      <c r="L11" s="1"/>
      <c r="M11" s="1"/>
      <c r="N11" s="2"/>
      <c r="O11" s="2"/>
    </row>
    <row r="12" spans="1:15" s="13" customFormat="1" ht="15">
      <c r="A12" s="48" t="s">
        <v>18</v>
      </c>
      <c r="B12" s="47"/>
      <c r="C12" s="46"/>
      <c r="D12" s="51"/>
      <c r="E12" s="51"/>
      <c r="F12" s="44"/>
      <c r="G12" s="43"/>
      <c r="I12" s="1"/>
      <c r="J12" s="1"/>
      <c r="K12" s="1"/>
      <c r="L12" s="1"/>
      <c r="M12" s="1"/>
      <c r="N12" s="2"/>
      <c r="O12" s="2"/>
    </row>
    <row r="13" spans="1:15" s="13" customFormat="1" ht="15">
      <c r="A13" s="104" t="s">
        <v>29</v>
      </c>
      <c r="B13" s="47" t="s">
        <v>28</v>
      </c>
      <c r="C13" s="46">
        <v>500</v>
      </c>
      <c r="D13" s="73">
        <v>5479.52</v>
      </c>
      <c r="E13" s="72">
        <v>15.33</v>
      </c>
      <c r="F13" s="71" t="s">
        <v>47</v>
      </c>
      <c r="G13" s="43"/>
      <c r="I13" s="1"/>
      <c r="J13" s="1"/>
      <c r="K13" s="67"/>
      <c r="L13" s="1"/>
      <c r="M13" s="1"/>
      <c r="N13" s="2"/>
      <c r="O13" s="2"/>
    </row>
    <row r="14" spans="1:15" s="13" customFormat="1" ht="15">
      <c r="A14" s="48" t="s">
        <v>13</v>
      </c>
      <c r="B14" s="47"/>
      <c r="C14" s="46"/>
      <c r="D14" s="45">
        <f>SUM(D13)</f>
        <v>5479.52</v>
      </c>
      <c r="E14" s="45">
        <f>SUM(E13)</f>
        <v>15.33</v>
      </c>
      <c r="F14" s="44"/>
      <c r="G14" s="43"/>
      <c r="I14" s="1"/>
      <c r="J14" s="1"/>
      <c r="K14" s="1"/>
      <c r="L14" s="1"/>
      <c r="M14" s="1"/>
      <c r="N14" s="2"/>
      <c r="O14" s="2"/>
    </row>
    <row r="15" spans="1:15" s="13" customFormat="1" ht="15">
      <c r="A15" s="27" t="s">
        <v>46</v>
      </c>
      <c r="B15" s="27"/>
      <c r="C15" s="52"/>
      <c r="D15" s="70"/>
      <c r="E15" s="69"/>
      <c r="F15" s="24"/>
      <c r="G15" s="43"/>
      <c r="I15" s="1"/>
      <c r="J15" s="1"/>
      <c r="K15" s="1"/>
      <c r="L15" s="1"/>
      <c r="M15" s="1"/>
      <c r="N15" s="2"/>
      <c r="O15" s="2"/>
    </row>
    <row r="16" spans="1:15" s="13" customFormat="1" ht="15">
      <c r="A16" s="27" t="s">
        <v>45</v>
      </c>
      <c r="B16" s="27"/>
      <c r="C16" s="52"/>
      <c r="D16" s="70"/>
      <c r="E16" s="69"/>
      <c r="F16" s="24"/>
      <c r="G16" s="43"/>
      <c r="I16" s="1"/>
      <c r="J16" s="1"/>
      <c r="K16" s="1"/>
      <c r="L16" s="1"/>
      <c r="M16" s="1"/>
      <c r="N16" s="2"/>
      <c r="O16" s="2"/>
    </row>
    <row r="17" spans="1:15" s="13" customFormat="1" ht="15">
      <c r="A17" s="56" t="s">
        <v>44</v>
      </c>
      <c r="B17" s="56" t="s">
        <v>41</v>
      </c>
      <c r="C17" s="55">
        <v>1024</v>
      </c>
      <c r="D17" s="54">
        <v>5106.5</v>
      </c>
      <c r="E17" s="25">
        <v>14.29</v>
      </c>
      <c r="F17" s="53" t="s">
        <v>43</v>
      </c>
      <c r="G17" s="43"/>
      <c r="I17" s="1"/>
      <c r="J17" s="1"/>
      <c r="K17" s="67"/>
      <c r="L17" s="1"/>
      <c r="M17" s="1"/>
      <c r="N17" s="2"/>
      <c r="O17" s="2"/>
    </row>
    <row r="18" spans="1:15" s="13" customFormat="1" ht="15">
      <c r="A18" s="56" t="s">
        <v>42</v>
      </c>
      <c r="B18" s="56" t="s">
        <v>41</v>
      </c>
      <c r="C18" s="55">
        <v>1000</v>
      </c>
      <c r="D18" s="54">
        <v>4987</v>
      </c>
      <c r="E18" s="68">
        <v>13.95</v>
      </c>
      <c r="F18" s="53" t="s">
        <v>40</v>
      </c>
      <c r="G18" s="43"/>
      <c r="I18" s="1"/>
      <c r="J18" s="1"/>
      <c r="K18" s="67"/>
      <c r="L18" s="1"/>
      <c r="M18" s="1"/>
      <c r="N18" s="2"/>
      <c r="O18" s="2"/>
    </row>
    <row r="19" spans="1:15" s="13" customFormat="1" ht="15">
      <c r="A19" s="56" t="s">
        <v>39</v>
      </c>
      <c r="B19" s="56" t="s">
        <v>38</v>
      </c>
      <c r="C19" s="55">
        <v>1000</v>
      </c>
      <c r="D19" s="54">
        <v>4986.1</v>
      </c>
      <c r="E19" s="68">
        <v>13.95</v>
      </c>
      <c r="F19" s="53" t="s">
        <v>37</v>
      </c>
      <c r="G19" s="43"/>
      <c r="I19" s="1"/>
      <c r="J19" s="1"/>
      <c r="K19" s="67"/>
      <c r="L19" s="1"/>
      <c r="M19" s="1"/>
      <c r="N19" s="2"/>
      <c r="O19" s="2"/>
    </row>
    <row r="20" spans="1:15" s="13" customFormat="1" ht="15">
      <c r="A20" s="56" t="s">
        <v>39</v>
      </c>
      <c r="B20" s="56" t="s">
        <v>38</v>
      </c>
      <c r="C20" s="55">
        <v>1000</v>
      </c>
      <c r="D20" s="54">
        <v>4984.57</v>
      </c>
      <c r="E20" s="68">
        <v>13.95</v>
      </c>
      <c r="F20" s="53" t="s">
        <v>54</v>
      </c>
      <c r="G20" s="43"/>
      <c r="I20" s="1"/>
      <c r="J20" s="1"/>
      <c r="K20" s="67"/>
      <c r="L20" s="1"/>
      <c r="M20" s="1"/>
      <c r="N20" s="2"/>
      <c r="O20" s="2"/>
    </row>
    <row r="21" spans="1:15" s="13" customFormat="1" ht="15">
      <c r="A21" s="56" t="s">
        <v>36</v>
      </c>
      <c r="B21" s="56" t="s">
        <v>35</v>
      </c>
      <c r="C21" s="55">
        <v>4500</v>
      </c>
      <c r="D21" s="54">
        <v>4490.06</v>
      </c>
      <c r="E21" s="68">
        <v>12.56</v>
      </c>
      <c r="F21" s="53" t="s">
        <v>34</v>
      </c>
      <c r="G21" s="43"/>
      <c r="I21" s="1"/>
      <c r="J21" s="1"/>
      <c r="K21" s="67"/>
      <c r="L21" s="1"/>
      <c r="M21" s="1"/>
      <c r="N21" s="2"/>
      <c r="O21" s="2"/>
    </row>
    <row r="22" spans="1:15" s="13" customFormat="1" ht="15">
      <c r="A22" s="27" t="s">
        <v>13</v>
      </c>
      <c r="B22" s="27"/>
      <c r="C22" s="52"/>
      <c r="D22" s="21">
        <f>SUM(D17:D21)</f>
        <v>24554.23</v>
      </c>
      <c r="E22" s="21">
        <f>SUM(E17:E21)</f>
        <v>68.7</v>
      </c>
      <c r="F22" s="24"/>
      <c r="G22" s="43"/>
      <c r="I22" s="1"/>
      <c r="J22" s="1"/>
      <c r="K22" s="1"/>
      <c r="L22" s="1"/>
      <c r="M22" s="1"/>
      <c r="N22" s="2"/>
      <c r="O22" s="2"/>
    </row>
    <row r="23" spans="1:15" s="13" customFormat="1" ht="15">
      <c r="A23" s="27" t="s">
        <v>12</v>
      </c>
      <c r="B23" s="26"/>
      <c r="C23" s="29"/>
      <c r="D23" s="66"/>
      <c r="E23" s="28"/>
      <c r="F23" s="24"/>
      <c r="G23" s="1"/>
      <c r="I23" s="1"/>
      <c r="J23" s="1"/>
      <c r="K23" s="1"/>
      <c r="L23" s="1"/>
      <c r="M23" s="1"/>
      <c r="N23" s="2"/>
      <c r="O23" s="2"/>
    </row>
    <row r="24" spans="1:15" s="13" customFormat="1" ht="15">
      <c r="A24" s="27" t="s">
        <v>11</v>
      </c>
      <c r="B24" s="26"/>
      <c r="C24" s="29"/>
      <c r="D24" s="66">
        <v>1725.06</v>
      </c>
      <c r="E24" s="28">
        <v>4.83</v>
      </c>
      <c r="F24" s="24"/>
      <c r="G24" s="43"/>
      <c r="I24" s="1"/>
      <c r="J24" s="1"/>
      <c r="K24" s="1"/>
      <c r="L24" s="1"/>
      <c r="M24" s="1"/>
      <c r="N24" s="2"/>
      <c r="O24" s="2"/>
    </row>
    <row r="25" spans="1:15" s="13" customFormat="1" ht="15">
      <c r="A25" s="27" t="s">
        <v>10</v>
      </c>
      <c r="B25" s="26"/>
      <c r="C25" s="29"/>
      <c r="D25" s="66">
        <v>983.43</v>
      </c>
      <c r="E25" s="28">
        <v>2.75</v>
      </c>
      <c r="F25" s="24"/>
      <c r="G25" s="43"/>
      <c r="I25" s="1"/>
      <c r="J25" s="1"/>
      <c r="K25" s="1"/>
      <c r="L25" s="1"/>
      <c r="M25" s="1"/>
      <c r="N25" s="2"/>
      <c r="O25" s="2"/>
    </row>
    <row r="26" spans="1:15" s="13" customFormat="1" ht="15">
      <c r="A26" s="23" t="s">
        <v>9</v>
      </c>
      <c r="B26" s="23"/>
      <c r="C26" s="22"/>
      <c r="D26" s="65">
        <f>D10+D14+D22+D24+D25</f>
        <v>35742.439999999995</v>
      </c>
      <c r="E26" s="65">
        <f>E10+E14+E22+E24+E25</f>
        <v>100</v>
      </c>
      <c r="F26" s="20"/>
      <c r="G26" s="43"/>
      <c r="I26" s="60"/>
      <c r="J26" s="59"/>
      <c r="K26" s="1"/>
      <c r="L26" s="1"/>
      <c r="M26" s="1"/>
      <c r="N26" s="2"/>
      <c r="O26" s="2"/>
    </row>
    <row r="27" spans="1:15" s="13" customFormat="1" ht="15">
      <c r="A27" s="19" t="s">
        <v>8</v>
      </c>
      <c r="B27" s="64"/>
      <c r="C27" s="63"/>
      <c r="D27" s="62"/>
      <c r="E27" s="62"/>
      <c r="F27" s="61"/>
      <c r="G27" s="43"/>
      <c r="I27" s="60"/>
      <c r="J27" s="59"/>
      <c r="K27" s="1"/>
      <c r="L27" s="1"/>
      <c r="M27" s="1"/>
      <c r="N27" s="2"/>
      <c r="O27" s="2"/>
    </row>
    <row r="28" spans="1:15" s="13" customFormat="1" ht="15">
      <c r="A28" s="42" t="s">
        <v>7</v>
      </c>
      <c r="B28" s="64"/>
      <c r="C28" s="63"/>
      <c r="D28" s="62"/>
      <c r="E28" s="62"/>
      <c r="F28" s="61"/>
      <c r="G28" s="43"/>
      <c r="I28" s="60"/>
      <c r="J28" s="59"/>
      <c r="K28" s="1"/>
      <c r="L28" s="1"/>
      <c r="M28" s="1"/>
      <c r="N28" s="2"/>
      <c r="O28" s="2"/>
    </row>
    <row r="29" spans="1:15" s="13" customFormat="1" ht="15">
      <c r="A29" s="16" t="s">
        <v>6</v>
      </c>
      <c r="B29" s="7"/>
      <c r="C29" s="15"/>
      <c r="D29" s="15"/>
      <c r="E29" s="15"/>
      <c r="F29" s="5"/>
      <c r="G29" s="1"/>
      <c r="I29" s="1"/>
      <c r="J29" s="1"/>
      <c r="K29" s="1"/>
      <c r="L29" s="1"/>
      <c r="M29" s="1"/>
      <c r="N29" s="2"/>
      <c r="O29" s="2"/>
    </row>
    <row r="30" spans="1:15" s="13" customFormat="1" ht="15" customHeight="1">
      <c r="A30" s="236" t="s">
        <v>62</v>
      </c>
      <c r="B30" s="237"/>
      <c r="C30" s="237"/>
      <c r="D30" s="237"/>
      <c r="E30" s="237"/>
      <c r="F30" s="238"/>
      <c r="G30" s="1"/>
      <c r="I30" s="1"/>
      <c r="J30" s="1"/>
      <c r="K30" s="1"/>
      <c r="L30" s="1"/>
      <c r="M30" s="1"/>
      <c r="N30" s="2"/>
      <c r="O30" s="2"/>
    </row>
    <row r="31" spans="1:15" s="13" customFormat="1" ht="15">
      <c r="A31" s="239"/>
      <c r="B31" s="240"/>
      <c r="C31" s="240"/>
      <c r="D31" s="240"/>
      <c r="E31" s="240"/>
      <c r="F31" s="241"/>
      <c r="G31" s="1"/>
      <c r="I31" s="1"/>
      <c r="J31" s="1"/>
      <c r="K31" s="1"/>
      <c r="L31" s="1"/>
      <c r="M31" s="1"/>
      <c r="N31" s="2"/>
      <c r="O31" s="2"/>
    </row>
    <row r="32" spans="1:15" s="13" customFormat="1" ht="15">
      <c r="A32" s="8" t="s">
        <v>5</v>
      </c>
      <c r="B32" s="7"/>
      <c r="C32" s="7"/>
      <c r="D32" s="7"/>
      <c r="E32" s="7"/>
      <c r="F32" s="5"/>
      <c r="G32" s="1"/>
      <c r="I32" s="1"/>
      <c r="J32" s="1"/>
      <c r="K32" s="1"/>
      <c r="L32" s="1"/>
      <c r="M32" s="1"/>
      <c r="N32" s="2"/>
      <c r="O32" s="2"/>
    </row>
    <row r="33" spans="1:15" s="13" customFormat="1" ht="15" customHeight="1">
      <c r="A33" s="14" t="s">
        <v>4</v>
      </c>
      <c r="B33" s="242" t="s">
        <v>56</v>
      </c>
      <c r="C33" s="243"/>
      <c r="D33" s="244" t="s">
        <v>56</v>
      </c>
      <c r="E33" s="245"/>
      <c r="F33" s="246"/>
      <c r="G33" s="1"/>
      <c r="I33" s="1"/>
      <c r="J33" s="1"/>
      <c r="K33" s="1"/>
      <c r="L33" s="1"/>
      <c r="M33" s="1"/>
      <c r="N33" s="2"/>
      <c r="O33" s="2"/>
    </row>
    <row r="34" spans="1:6" ht="15">
      <c r="A34" s="12" t="s">
        <v>3</v>
      </c>
      <c r="B34" s="247">
        <v>10.8854</v>
      </c>
      <c r="C34" s="248"/>
      <c r="D34" s="249"/>
      <c r="E34" s="250"/>
      <c r="F34" s="251"/>
    </row>
    <row r="35" spans="1:6" ht="15">
      <c r="A35" s="12" t="s">
        <v>2</v>
      </c>
      <c r="B35" s="247">
        <v>13.0624</v>
      </c>
      <c r="C35" s="248"/>
      <c r="D35" s="249"/>
      <c r="E35" s="250"/>
      <c r="F35" s="251"/>
    </row>
    <row r="36" spans="1:6" ht="15">
      <c r="A36" s="12" t="s">
        <v>0</v>
      </c>
      <c r="B36" s="247">
        <v>13.1902</v>
      </c>
      <c r="C36" s="248"/>
      <c r="D36" s="249"/>
      <c r="E36" s="250"/>
      <c r="F36" s="251"/>
    </row>
    <row r="37" spans="1:6" ht="15">
      <c r="A37" s="8" t="s">
        <v>57</v>
      </c>
      <c r="B37" s="7"/>
      <c r="C37" s="7"/>
      <c r="D37" s="7"/>
      <c r="E37" s="7"/>
      <c r="F37" s="5"/>
    </row>
    <row r="38" spans="1:6" ht="30" customHeight="1">
      <c r="A38" s="236" t="s">
        <v>58</v>
      </c>
      <c r="B38" s="237"/>
      <c r="C38" s="237"/>
      <c r="D38" s="237"/>
      <c r="E38" s="237"/>
      <c r="F38" s="238"/>
    </row>
    <row r="39" spans="1:6" ht="15">
      <c r="A39" s="11" t="s">
        <v>59</v>
      </c>
      <c r="B39" s="10"/>
      <c r="C39" s="10"/>
      <c r="D39" s="41"/>
      <c r="E39" s="41"/>
      <c r="F39" s="9"/>
    </row>
    <row r="40" spans="1:6" ht="15">
      <c r="A40" s="8" t="s">
        <v>60</v>
      </c>
      <c r="B40" s="7"/>
      <c r="C40" s="7"/>
      <c r="D40" s="7"/>
      <c r="E40" s="7"/>
      <c r="F40" s="5"/>
    </row>
    <row r="41" spans="1:6" ht="15">
      <c r="A41" s="8" t="s">
        <v>63</v>
      </c>
      <c r="B41" s="7"/>
      <c r="C41" s="7"/>
      <c r="D41" s="7"/>
      <c r="E41" s="7"/>
      <c r="F41" s="5"/>
    </row>
    <row r="42" spans="1:6" ht="15">
      <c r="A42" s="109" t="s">
        <v>61</v>
      </c>
      <c r="B42" s="110"/>
      <c r="C42" s="110"/>
      <c r="D42" s="110"/>
      <c r="E42" s="110"/>
      <c r="F42" s="111"/>
    </row>
  </sheetData>
  <sheetProtection/>
  <mergeCells count="10">
    <mergeCell ref="A30:F31"/>
    <mergeCell ref="B33:C33"/>
    <mergeCell ref="D33:F33"/>
    <mergeCell ref="A38:F38"/>
    <mergeCell ref="B34:C34"/>
    <mergeCell ref="D34:F34"/>
    <mergeCell ref="B35:C35"/>
    <mergeCell ref="B36:C36"/>
    <mergeCell ref="D35:F35"/>
    <mergeCell ref="D36:F36"/>
  </mergeCells>
  <printOptions/>
  <pageMargins left="0.7" right="0.7" top="0.75" bottom="0.75" header="0.3" footer="0.3"/>
  <pageSetup fitToHeight="1" fitToWidth="1"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Y15"/>
  <sheetViews>
    <sheetView zoomScale="85" zoomScaleNormal="85" zoomScalePageLayoutView="0" workbookViewId="0" topLeftCell="B1">
      <selection activeCell="G12" sqref="G12"/>
    </sheetView>
  </sheetViews>
  <sheetFormatPr defaultColWidth="9.140625" defaultRowHeight="12.75"/>
  <cols>
    <col min="1" max="1" width="0" style="135" hidden="1" customWidth="1"/>
    <col min="2" max="2" width="53.8515625" style="135" customWidth="1"/>
    <col min="3" max="3" width="13.8515625" style="135" bestFit="1" customWidth="1"/>
    <col min="4" max="4" width="19.57421875" style="135" customWidth="1"/>
    <col min="5" max="5" width="21.421875" style="135" customWidth="1"/>
    <col min="6" max="6" width="28.7109375" style="135" customWidth="1"/>
    <col min="7" max="7" width="19.57421875" style="135" customWidth="1"/>
    <col min="8" max="8" width="39.57421875" style="134" bestFit="1" customWidth="1"/>
    <col min="9" max="16384" width="9.140625" style="135" customWidth="1"/>
  </cols>
  <sheetData>
    <row r="1" spans="2:25" s="222" customFormat="1" ht="15">
      <c r="B1" s="114" t="s">
        <v>27</v>
      </c>
      <c r="C1" s="115"/>
      <c r="D1" s="116"/>
      <c r="E1" s="117"/>
      <c r="F1" s="118"/>
      <c r="G1" s="119"/>
      <c r="H1" s="134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</row>
    <row r="2" spans="2:25" s="222" customFormat="1" ht="15">
      <c r="B2" s="120" t="s">
        <v>193</v>
      </c>
      <c r="C2" s="40"/>
      <c r="D2" s="90"/>
      <c r="E2" s="40"/>
      <c r="F2" s="99"/>
      <c r="G2" s="228"/>
      <c r="H2" s="134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</row>
    <row r="3" spans="2:25" s="222" customFormat="1" ht="15">
      <c r="B3" s="35" t="s">
        <v>199</v>
      </c>
      <c r="C3" s="33"/>
      <c r="D3" s="34"/>
      <c r="E3" s="33"/>
      <c r="F3" s="32"/>
      <c r="G3" s="121"/>
      <c r="H3" s="134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</row>
    <row r="4" spans="2:25" s="234" customFormat="1" ht="15">
      <c r="B4" s="33"/>
      <c r="C4" s="33"/>
      <c r="D4" s="34"/>
      <c r="E4" s="33"/>
      <c r="F4" s="32"/>
      <c r="G4" s="121"/>
      <c r="H4" s="134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</row>
    <row r="5" spans="2:25" s="234" customFormat="1" ht="15">
      <c r="B5" s="35" t="s">
        <v>201</v>
      </c>
      <c r="C5" s="33"/>
      <c r="D5" s="34"/>
      <c r="E5" s="33"/>
      <c r="F5" s="32"/>
      <c r="G5" s="121"/>
      <c r="H5" s="134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</row>
    <row r="6" spans="2:25" s="222" customFormat="1" ht="15">
      <c r="B6" s="120"/>
      <c r="C6" s="33"/>
      <c r="D6" s="34"/>
      <c r="E6" s="33"/>
      <c r="F6" s="32"/>
      <c r="G6" s="121"/>
      <c r="H6" s="134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</row>
    <row r="7" spans="2:25" s="222" customFormat="1" ht="15">
      <c r="B7" s="252" t="s">
        <v>191</v>
      </c>
      <c r="C7" s="252"/>
      <c r="D7" s="252"/>
      <c r="E7" s="252"/>
      <c r="F7" s="252"/>
      <c r="G7" s="252"/>
      <c r="H7" s="134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</row>
    <row r="8" spans="2:25" s="222" customFormat="1" ht="15">
      <c r="B8" s="227" t="s">
        <v>190</v>
      </c>
      <c r="C8" s="253" t="s">
        <v>189</v>
      </c>
      <c r="D8" s="253"/>
      <c r="E8" s="253"/>
      <c r="F8" s="253"/>
      <c r="G8" s="226"/>
      <c r="H8" s="134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</row>
    <row r="9" spans="2:25" s="222" customFormat="1" ht="46.5" customHeight="1">
      <c r="B9" s="225" t="s">
        <v>188</v>
      </c>
      <c r="C9" s="254" t="s">
        <v>187</v>
      </c>
      <c r="D9" s="254"/>
      <c r="E9" s="254"/>
      <c r="F9" s="254"/>
      <c r="G9" s="224"/>
      <c r="H9" s="134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</row>
    <row r="10" spans="2:25" s="222" customFormat="1" ht="15">
      <c r="B10" s="107"/>
      <c r="C10" s="106"/>
      <c r="D10" s="106"/>
      <c r="E10" s="106"/>
      <c r="F10" s="106"/>
      <c r="G10" s="105"/>
      <c r="H10" s="134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</row>
    <row r="11" spans="2:25" s="222" customFormat="1" ht="15">
      <c r="B11" s="107"/>
      <c r="C11" s="106"/>
      <c r="D11" s="106"/>
      <c r="E11" s="106"/>
      <c r="F11" s="106"/>
      <c r="G11" s="105"/>
      <c r="H11" s="134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</row>
    <row r="12" spans="2:25" s="222" customFormat="1" ht="30">
      <c r="B12" s="229" t="s">
        <v>194</v>
      </c>
      <c r="C12" s="229" t="s">
        <v>21</v>
      </c>
      <c r="D12" s="255" t="s">
        <v>195</v>
      </c>
      <c r="E12" s="255"/>
      <c r="F12" s="230" t="s">
        <v>196</v>
      </c>
      <c r="G12" s="105"/>
      <c r="H12" s="134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</row>
    <row r="13" spans="2:25" s="222" customFormat="1" ht="30">
      <c r="B13" s="229"/>
      <c r="C13" s="229"/>
      <c r="D13" s="230" t="s">
        <v>197</v>
      </c>
      <c r="E13" s="230" t="s">
        <v>198</v>
      </c>
      <c r="F13" s="229"/>
      <c r="G13" s="94"/>
      <c r="H13" s="134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</row>
    <row r="14" spans="2:25" s="222" customFormat="1" ht="15">
      <c r="B14" s="225" t="s">
        <v>188</v>
      </c>
      <c r="C14" s="225" t="s">
        <v>192</v>
      </c>
      <c r="D14" s="231">
        <v>0</v>
      </c>
      <c r="E14" s="232">
        <v>0</v>
      </c>
      <c r="F14" s="233">
        <v>5055.1780795602735</v>
      </c>
      <c r="G14" s="94"/>
      <c r="H14" s="134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</row>
    <row r="15" spans="2:25" s="222" customFormat="1" ht="15">
      <c r="B15" s="11"/>
      <c r="C15" s="113"/>
      <c r="D15" s="113"/>
      <c r="E15" s="113"/>
      <c r="F15" s="95"/>
      <c r="G15" s="94"/>
      <c r="H15" s="134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</row>
  </sheetData>
  <sheetProtection/>
  <mergeCells count="4">
    <mergeCell ref="B7:G7"/>
    <mergeCell ref="C8:F8"/>
    <mergeCell ref="C9:F9"/>
    <mergeCell ref="D12:E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0"/>
  <sheetViews>
    <sheetView zoomScale="85" zoomScaleNormal="85" zoomScalePageLayoutView="0" workbookViewId="0" topLeftCell="B16">
      <selection activeCell="B33" sqref="B33"/>
    </sheetView>
  </sheetViews>
  <sheetFormatPr defaultColWidth="9.140625" defaultRowHeight="12.75"/>
  <cols>
    <col min="1" max="1" width="0" style="135" hidden="1" customWidth="1"/>
    <col min="2" max="2" width="98.421875" style="135" bestFit="1" customWidth="1"/>
    <col min="3" max="3" width="13.8515625" style="135" bestFit="1" customWidth="1"/>
    <col min="4" max="4" width="10.57421875" style="135" bestFit="1" customWidth="1"/>
    <col min="5" max="5" width="14.00390625" style="135" customWidth="1"/>
    <col min="6" max="6" width="13.8515625" style="135" customWidth="1"/>
    <col min="7" max="7" width="19.57421875" style="135" customWidth="1"/>
    <col min="8" max="8" width="39.57421875" style="134" bestFit="1" customWidth="1"/>
    <col min="9" max="16384" width="9.140625" style="135" customWidth="1"/>
  </cols>
  <sheetData>
    <row r="1" spans="1:25" s="150" customFormat="1" ht="15">
      <c r="A1" s="159"/>
      <c r="B1" s="114" t="s">
        <v>27</v>
      </c>
      <c r="C1" s="115"/>
      <c r="D1" s="116"/>
      <c r="E1" s="117"/>
      <c r="F1" s="118"/>
      <c r="G1" s="119"/>
      <c r="H1" s="134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</row>
    <row r="2" spans="1:25" s="150" customFormat="1" ht="15">
      <c r="A2" s="159"/>
      <c r="B2" s="120" t="s">
        <v>68</v>
      </c>
      <c r="C2" s="40"/>
      <c r="D2" s="90"/>
      <c r="E2" s="40"/>
      <c r="F2" s="99"/>
      <c r="G2" s="149"/>
      <c r="H2" s="134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</row>
    <row r="3" spans="1:25" s="150" customFormat="1" ht="15">
      <c r="A3" s="159"/>
      <c r="B3" s="35" t="s">
        <v>200</v>
      </c>
      <c r="C3" s="33"/>
      <c r="D3" s="34"/>
      <c r="E3" s="33"/>
      <c r="F3" s="32"/>
      <c r="G3" s="121"/>
      <c r="H3" s="134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</row>
    <row r="4" spans="1:25" s="150" customFormat="1" ht="15">
      <c r="A4" s="159"/>
      <c r="B4" s="120"/>
      <c r="C4" s="33"/>
      <c r="D4" s="34"/>
      <c r="E4" s="33"/>
      <c r="F4" s="32"/>
      <c r="G4" s="121"/>
      <c r="H4" s="134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</row>
    <row r="5" spans="1:25" s="150" customFormat="1" ht="30">
      <c r="A5" s="159"/>
      <c r="B5" s="122" t="s">
        <v>26</v>
      </c>
      <c r="C5" s="88" t="s">
        <v>25</v>
      </c>
      <c r="D5" s="87" t="s">
        <v>24</v>
      </c>
      <c r="E5" s="30" t="s">
        <v>23</v>
      </c>
      <c r="F5" s="98" t="s">
        <v>22</v>
      </c>
      <c r="G5" s="123" t="s">
        <v>21</v>
      </c>
      <c r="H5" s="134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</row>
    <row r="6" spans="1:25" s="150" customFormat="1" ht="15">
      <c r="A6" s="159"/>
      <c r="B6" s="124" t="s">
        <v>20</v>
      </c>
      <c r="C6" s="19"/>
      <c r="D6" s="93"/>
      <c r="E6" s="49"/>
      <c r="F6" s="97"/>
      <c r="G6" s="125"/>
      <c r="H6" s="134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</row>
    <row r="7" spans="1:25" s="150" customFormat="1" ht="15">
      <c r="A7" s="159"/>
      <c r="B7" s="124" t="s">
        <v>19</v>
      </c>
      <c r="C7" s="19"/>
      <c r="D7" s="93"/>
      <c r="E7" s="49"/>
      <c r="F7" s="97"/>
      <c r="G7" s="125"/>
      <c r="H7" s="134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</row>
    <row r="8" spans="1:25" s="150" customFormat="1" ht="15">
      <c r="A8" s="159"/>
      <c r="B8" s="124" t="s">
        <v>18</v>
      </c>
      <c r="C8" s="19"/>
      <c r="D8" s="50"/>
      <c r="E8" s="49"/>
      <c r="F8" s="97"/>
      <c r="G8" s="125"/>
      <c r="H8" s="134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</row>
    <row r="9" spans="2:25" s="158" customFormat="1" ht="15">
      <c r="B9" s="126" t="s">
        <v>90</v>
      </c>
      <c r="C9" s="19" t="s">
        <v>14</v>
      </c>
      <c r="D9" s="50">
        <v>60</v>
      </c>
      <c r="E9" s="133">
        <v>650.7</v>
      </c>
      <c r="F9" s="144">
        <v>8.34</v>
      </c>
      <c r="G9" s="125" t="s">
        <v>91</v>
      </c>
      <c r="H9" s="148"/>
      <c r="I9" s="166"/>
      <c r="J9" s="166"/>
      <c r="K9" s="166"/>
      <c r="L9" s="163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</row>
    <row r="10" spans="2:25" s="158" customFormat="1" ht="15">
      <c r="B10" s="126" t="s">
        <v>53</v>
      </c>
      <c r="C10" s="19" t="s">
        <v>14</v>
      </c>
      <c r="D10" s="50">
        <v>6</v>
      </c>
      <c r="E10" s="133">
        <v>637.66</v>
      </c>
      <c r="F10" s="144">
        <v>8.17</v>
      </c>
      <c r="G10" s="125" t="s">
        <v>78</v>
      </c>
      <c r="H10" s="148"/>
      <c r="I10" s="166"/>
      <c r="J10" s="166"/>
      <c r="K10" s="166"/>
      <c r="L10" s="163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</row>
    <row r="11" spans="2:25" s="158" customFormat="1" ht="15">
      <c r="B11" s="126" t="s">
        <v>17</v>
      </c>
      <c r="C11" s="19" t="s">
        <v>14</v>
      </c>
      <c r="D11" s="50">
        <v>60</v>
      </c>
      <c r="E11" s="133">
        <v>634.16</v>
      </c>
      <c r="F11" s="144">
        <v>8.12</v>
      </c>
      <c r="G11" s="125" t="s">
        <v>77</v>
      </c>
      <c r="H11" s="148"/>
      <c r="I11" s="166"/>
      <c r="J11" s="166"/>
      <c r="K11" s="166"/>
      <c r="L11" s="163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</row>
    <row r="12" spans="2:25" s="158" customFormat="1" ht="15">
      <c r="B12" s="126" t="s">
        <v>71</v>
      </c>
      <c r="C12" s="19" t="s">
        <v>14</v>
      </c>
      <c r="D12" s="50">
        <v>50</v>
      </c>
      <c r="E12" s="133">
        <v>533.14</v>
      </c>
      <c r="F12" s="144">
        <v>6.83</v>
      </c>
      <c r="G12" s="125" t="s">
        <v>80</v>
      </c>
      <c r="H12" s="148"/>
      <c r="I12" s="166"/>
      <c r="J12" s="166"/>
      <c r="K12" s="166"/>
      <c r="L12" s="163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</row>
    <row r="13" spans="2:25" s="158" customFormat="1" ht="15">
      <c r="B13" s="126" t="s">
        <v>15</v>
      </c>
      <c r="C13" s="19" t="s">
        <v>14</v>
      </c>
      <c r="D13" s="50">
        <v>50</v>
      </c>
      <c r="E13" s="133">
        <v>532.45</v>
      </c>
      <c r="F13" s="144">
        <v>6.82</v>
      </c>
      <c r="G13" s="125" t="s">
        <v>82</v>
      </c>
      <c r="H13" s="148"/>
      <c r="I13" s="166"/>
      <c r="J13" s="166"/>
      <c r="K13" s="166"/>
      <c r="L13" s="163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</row>
    <row r="14" spans="2:25" s="158" customFormat="1" ht="15">
      <c r="B14" s="126" t="s">
        <v>72</v>
      </c>
      <c r="C14" s="19" t="s">
        <v>33</v>
      </c>
      <c r="D14" s="50">
        <v>50</v>
      </c>
      <c r="E14" s="133">
        <v>531.33</v>
      </c>
      <c r="F14" s="144">
        <v>6.81</v>
      </c>
      <c r="G14" s="125" t="s">
        <v>83</v>
      </c>
      <c r="H14" s="148"/>
      <c r="I14" s="166"/>
      <c r="J14" s="166"/>
      <c r="K14" s="166"/>
      <c r="L14" s="163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</row>
    <row r="15" spans="2:25" s="158" customFormat="1" ht="15">
      <c r="B15" s="126" t="s">
        <v>16</v>
      </c>
      <c r="C15" s="19" t="s">
        <v>14</v>
      </c>
      <c r="D15" s="50">
        <v>50</v>
      </c>
      <c r="E15" s="133">
        <v>530.82</v>
      </c>
      <c r="F15" s="144">
        <v>6.8</v>
      </c>
      <c r="G15" s="125" t="s">
        <v>79</v>
      </c>
      <c r="H15" s="148"/>
      <c r="I15" s="166"/>
      <c r="J15" s="166"/>
      <c r="K15" s="166"/>
      <c r="L15" s="163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</row>
    <row r="16" spans="2:25" s="158" customFormat="1" ht="15">
      <c r="B16" s="126" t="s">
        <v>73</v>
      </c>
      <c r="C16" s="19" t="s">
        <v>14</v>
      </c>
      <c r="D16" s="50">
        <v>50</v>
      </c>
      <c r="E16" s="133">
        <v>527.62</v>
      </c>
      <c r="F16" s="144">
        <v>6.76</v>
      </c>
      <c r="G16" s="125" t="s">
        <v>84</v>
      </c>
      <c r="H16" s="148"/>
      <c r="I16" s="166"/>
      <c r="J16" s="166"/>
      <c r="K16" s="166"/>
      <c r="L16" s="163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</row>
    <row r="17" spans="2:25" s="158" customFormat="1" ht="15">
      <c r="B17" s="126" t="s">
        <v>145</v>
      </c>
      <c r="C17" s="19" t="s">
        <v>14</v>
      </c>
      <c r="D17" s="50">
        <v>50</v>
      </c>
      <c r="E17" s="133">
        <v>526.82</v>
      </c>
      <c r="F17" s="144">
        <v>6.75</v>
      </c>
      <c r="G17" s="125" t="s">
        <v>85</v>
      </c>
      <c r="H17" s="148"/>
      <c r="I17" s="166"/>
      <c r="J17" s="166"/>
      <c r="K17" s="166"/>
      <c r="L17" s="163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</row>
    <row r="18" spans="2:25" s="158" customFormat="1" ht="15">
      <c r="B18" s="126" t="s">
        <v>32</v>
      </c>
      <c r="C18" s="19" t="s">
        <v>14</v>
      </c>
      <c r="D18" s="50">
        <v>50</v>
      </c>
      <c r="E18" s="133">
        <v>525.76</v>
      </c>
      <c r="F18" s="133">
        <v>6.73</v>
      </c>
      <c r="G18" s="125" t="s">
        <v>81</v>
      </c>
      <c r="H18" s="148"/>
      <c r="I18" s="166"/>
      <c r="J18" s="166"/>
      <c r="K18" s="166"/>
      <c r="L18" s="163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</row>
    <row r="19" spans="2:25" s="158" customFormat="1" ht="15">
      <c r="B19" s="126" t="s">
        <v>165</v>
      </c>
      <c r="C19" s="19" t="s">
        <v>166</v>
      </c>
      <c r="D19" s="50">
        <v>30</v>
      </c>
      <c r="E19" s="133">
        <v>316.92</v>
      </c>
      <c r="F19" s="133">
        <v>4.06</v>
      </c>
      <c r="G19" s="125" t="s">
        <v>167</v>
      </c>
      <c r="H19" s="148"/>
      <c r="I19" s="166"/>
      <c r="J19" s="166"/>
      <c r="K19" s="166"/>
      <c r="L19" s="163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</row>
    <row r="20" spans="1:25" s="150" customFormat="1" ht="15">
      <c r="A20" s="159"/>
      <c r="B20" s="138" t="s">
        <v>13</v>
      </c>
      <c r="C20" s="58"/>
      <c r="D20" s="50"/>
      <c r="E20" s="57">
        <f>SUM(E9:E19)</f>
        <v>5947.38</v>
      </c>
      <c r="F20" s="57">
        <f>SUM(F9:F19)</f>
        <v>76.19</v>
      </c>
      <c r="G20" s="125"/>
      <c r="H20" s="148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</row>
    <row r="21" spans="1:25" s="150" customFormat="1" ht="15">
      <c r="A21" s="159"/>
      <c r="B21" s="124" t="s">
        <v>31</v>
      </c>
      <c r="C21" s="142"/>
      <c r="D21" s="50"/>
      <c r="E21" s="143"/>
      <c r="F21" s="108"/>
      <c r="G21" s="125"/>
      <c r="H21" s="148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</row>
    <row r="22" spans="1:25" s="150" customFormat="1" ht="15">
      <c r="A22" s="159"/>
      <c r="B22" s="126" t="s">
        <v>74</v>
      </c>
      <c r="C22" s="142" t="s">
        <v>14</v>
      </c>
      <c r="D22" s="50">
        <v>50</v>
      </c>
      <c r="E22" s="145">
        <v>528.49</v>
      </c>
      <c r="F22" s="144">
        <v>6.77</v>
      </c>
      <c r="G22" s="125" t="s">
        <v>75</v>
      </c>
      <c r="H22" s="148"/>
      <c r="I22" s="166"/>
      <c r="J22" s="166"/>
      <c r="K22" s="166"/>
      <c r="L22" s="163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</row>
    <row r="23" spans="1:25" s="150" customFormat="1" ht="15">
      <c r="A23" s="159"/>
      <c r="B23" s="139" t="s">
        <v>13</v>
      </c>
      <c r="C23" s="27"/>
      <c r="D23" s="50"/>
      <c r="E23" s="147">
        <f>SUM(E22:E22)</f>
        <v>528.49</v>
      </c>
      <c r="F23" s="147">
        <f>SUM(F22:F22)</f>
        <v>6.77</v>
      </c>
      <c r="G23" s="125"/>
      <c r="H23" s="148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</row>
    <row r="24" spans="1:25" s="154" customFormat="1" ht="15">
      <c r="A24" s="159"/>
      <c r="B24" s="140" t="s">
        <v>30</v>
      </c>
      <c r="C24" s="27"/>
      <c r="D24" s="50"/>
      <c r="E24" s="155"/>
      <c r="F24" s="155"/>
      <c r="G24" s="125"/>
      <c r="H24" s="148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</row>
    <row r="25" spans="1:25" s="154" customFormat="1" ht="15">
      <c r="A25" s="159"/>
      <c r="B25" s="140" t="s">
        <v>18</v>
      </c>
      <c r="C25" s="27"/>
      <c r="D25" s="50"/>
      <c r="E25" s="155"/>
      <c r="F25" s="155"/>
      <c r="G25" s="125"/>
      <c r="H25" s="148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</row>
    <row r="26" spans="1:25" s="154" customFormat="1" ht="15">
      <c r="A26" s="159"/>
      <c r="B26" s="126" t="s">
        <v>70</v>
      </c>
      <c r="C26" s="19" t="s">
        <v>14</v>
      </c>
      <c r="D26" s="50">
        <v>84</v>
      </c>
      <c r="E26" s="133">
        <v>813.57</v>
      </c>
      <c r="F26" s="144">
        <v>10.42</v>
      </c>
      <c r="G26" s="125" t="s">
        <v>76</v>
      </c>
      <c r="H26" s="148"/>
      <c r="I26" s="166"/>
      <c r="J26" s="166"/>
      <c r="K26" s="166"/>
      <c r="L26" s="163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</row>
    <row r="27" spans="1:25" s="154" customFormat="1" ht="15">
      <c r="A27" s="159"/>
      <c r="B27" s="139" t="s">
        <v>13</v>
      </c>
      <c r="C27" s="27"/>
      <c r="D27" s="50"/>
      <c r="E27" s="147">
        <f>SUM(E26:E26)</f>
        <v>813.57</v>
      </c>
      <c r="F27" s="147">
        <f>SUM(F26:F26)</f>
        <v>10.42</v>
      </c>
      <c r="G27" s="125"/>
      <c r="H27" s="148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</row>
    <row r="28" spans="1:25" s="150" customFormat="1" ht="15">
      <c r="A28" s="159"/>
      <c r="B28" s="124" t="s">
        <v>12</v>
      </c>
      <c r="C28" s="19"/>
      <c r="D28" s="50"/>
      <c r="E28" s="49"/>
      <c r="F28" s="96"/>
      <c r="G28" s="125"/>
      <c r="H28" s="148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</row>
    <row r="29" spans="1:25" s="150" customFormat="1" ht="15">
      <c r="A29" s="159"/>
      <c r="B29" s="124" t="s">
        <v>136</v>
      </c>
      <c r="C29" s="19"/>
      <c r="D29" s="50"/>
      <c r="E29" s="131">
        <v>517.61</v>
      </c>
      <c r="F29" s="144">
        <v>6.63</v>
      </c>
      <c r="G29" s="125"/>
      <c r="H29" s="148"/>
      <c r="I29" s="166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</row>
    <row r="30" spans="1:25" s="150" customFormat="1" ht="15">
      <c r="A30" s="159"/>
      <c r="B30" s="124" t="s">
        <v>10</v>
      </c>
      <c r="C30" s="19"/>
      <c r="D30" s="50"/>
      <c r="E30" s="131">
        <v>-0.42</v>
      </c>
      <c r="F30" s="144">
        <v>-0.01</v>
      </c>
      <c r="G30" s="125"/>
      <c r="H30" s="148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</row>
    <row r="31" spans="1:25" s="150" customFormat="1" ht="15">
      <c r="A31" s="159"/>
      <c r="B31" s="127" t="s">
        <v>9</v>
      </c>
      <c r="C31" s="92"/>
      <c r="D31" s="91"/>
      <c r="E31" s="132">
        <f>+E20+E23+E29+E30+E27</f>
        <v>7806.629999999999</v>
      </c>
      <c r="F31" s="132">
        <f>+F20+F23+F29+F30+F27</f>
        <v>99.99999999999999</v>
      </c>
      <c r="G31" s="128"/>
      <c r="H31" s="148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</row>
    <row r="32" spans="1:25" s="150" customFormat="1" ht="15">
      <c r="A32" s="159"/>
      <c r="B32" s="126" t="s">
        <v>179</v>
      </c>
      <c r="C32" s="18"/>
      <c r="D32" s="17"/>
      <c r="E32" s="103"/>
      <c r="F32" s="102"/>
      <c r="G32" s="162"/>
      <c r="H32" s="148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</row>
    <row r="33" spans="2:25" s="235" customFormat="1" ht="15">
      <c r="B33" s="126" t="s">
        <v>202</v>
      </c>
      <c r="C33" s="18"/>
      <c r="D33" s="17"/>
      <c r="E33" s="103"/>
      <c r="F33" s="102"/>
      <c r="G33" s="162"/>
      <c r="H33" s="148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</row>
    <row r="34" spans="1:25" s="150" customFormat="1" ht="15">
      <c r="A34" s="159"/>
      <c r="B34" s="260" t="s">
        <v>7</v>
      </c>
      <c r="C34" s="261"/>
      <c r="D34" s="261"/>
      <c r="E34" s="261"/>
      <c r="F34" s="261"/>
      <c r="G34" s="262"/>
      <c r="H34" s="148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</row>
    <row r="35" spans="1:25" s="150" customFormat="1" ht="12" customHeight="1" hidden="1">
      <c r="A35" s="159"/>
      <c r="B35" s="129" t="s">
        <v>6</v>
      </c>
      <c r="C35" s="151"/>
      <c r="D35" s="15"/>
      <c r="E35" s="15"/>
      <c r="F35" s="6"/>
      <c r="G35" s="130"/>
      <c r="H35" s="148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</row>
    <row r="36" spans="1:25" s="150" customFormat="1" ht="12.75" customHeight="1" hidden="1">
      <c r="A36" s="159"/>
      <c r="B36" s="263" t="s">
        <v>111</v>
      </c>
      <c r="C36" s="264"/>
      <c r="D36" s="264"/>
      <c r="E36" s="264"/>
      <c r="F36" s="264"/>
      <c r="G36" s="265"/>
      <c r="H36" s="148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</row>
    <row r="37" spans="1:25" s="150" customFormat="1" ht="19.5" customHeight="1" hidden="1">
      <c r="A37" s="159"/>
      <c r="B37" s="266"/>
      <c r="C37" s="264"/>
      <c r="D37" s="264"/>
      <c r="E37" s="264"/>
      <c r="F37" s="264"/>
      <c r="G37" s="265"/>
      <c r="H37" s="148"/>
      <c r="I37" s="152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</row>
    <row r="38" spans="1:25" s="150" customFormat="1" ht="18.75" customHeight="1" hidden="1">
      <c r="A38" s="159"/>
      <c r="B38" s="267" t="s">
        <v>5</v>
      </c>
      <c r="C38" s="268"/>
      <c r="D38" s="268"/>
      <c r="E38" s="268"/>
      <c r="F38" s="268"/>
      <c r="G38" s="269"/>
      <c r="H38" s="148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</row>
    <row r="39" spans="1:25" s="150" customFormat="1" ht="15" hidden="1">
      <c r="A39" s="159"/>
      <c r="B39" s="14" t="s">
        <v>4</v>
      </c>
      <c r="C39" s="270" t="s">
        <v>93</v>
      </c>
      <c r="D39" s="271"/>
      <c r="E39" s="270" t="s">
        <v>110</v>
      </c>
      <c r="F39" s="272"/>
      <c r="G39" s="271"/>
      <c r="H39" s="148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</row>
    <row r="40" spans="1:25" s="150" customFormat="1" ht="15" hidden="1">
      <c r="A40" s="160" t="s">
        <v>87</v>
      </c>
      <c r="B40" s="12" t="s">
        <v>65</v>
      </c>
      <c r="C40" s="247">
        <v>10.2698</v>
      </c>
      <c r="D40" s="248"/>
      <c r="E40" s="247">
        <v>10.3135</v>
      </c>
      <c r="F40" s="256"/>
      <c r="G40" s="248"/>
      <c r="H40" s="148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</row>
    <row r="41" spans="1:25" s="150" customFormat="1" ht="15" hidden="1">
      <c r="A41" s="160" t="s">
        <v>88</v>
      </c>
      <c r="B41" s="12" t="s">
        <v>64</v>
      </c>
      <c r="C41" s="247">
        <v>10.2698</v>
      </c>
      <c r="D41" s="248"/>
      <c r="E41" s="247">
        <v>10.3135</v>
      </c>
      <c r="F41" s="256"/>
      <c r="G41" s="248"/>
      <c r="H41" s="148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</row>
    <row r="42" spans="1:25" s="150" customFormat="1" ht="15" hidden="1">
      <c r="A42" s="160" t="s">
        <v>86</v>
      </c>
      <c r="B42" s="12" t="s">
        <v>1</v>
      </c>
      <c r="C42" s="247">
        <v>10.2803</v>
      </c>
      <c r="D42" s="248"/>
      <c r="E42" s="247">
        <v>10.3256</v>
      </c>
      <c r="F42" s="256"/>
      <c r="G42" s="248"/>
      <c r="H42" s="148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</row>
    <row r="43" spans="1:25" s="150" customFormat="1" ht="15" hidden="1">
      <c r="A43" s="160" t="s">
        <v>89</v>
      </c>
      <c r="B43" s="12" t="s">
        <v>0</v>
      </c>
      <c r="C43" s="247">
        <v>10.2803</v>
      </c>
      <c r="D43" s="248"/>
      <c r="E43" s="247">
        <v>10.3256</v>
      </c>
      <c r="F43" s="256"/>
      <c r="G43" s="248"/>
      <c r="H43" s="148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</row>
    <row r="44" spans="1:25" s="150" customFormat="1" ht="15" hidden="1">
      <c r="A44" s="159"/>
      <c r="B44" s="257" t="s">
        <v>112</v>
      </c>
      <c r="C44" s="258"/>
      <c r="D44" s="258"/>
      <c r="E44" s="258"/>
      <c r="F44" s="258"/>
      <c r="G44" s="259"/>
      <c r="H44" s="148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</row>
    <row r="45" spans="1:25" s="150" customFormat="1" ht="15" customHeight="1" hidden="1">
      <c r="A45" s="159"/>
      <c r="B45" s="236" t="s">
        <v>113</v>
      </c>
      <c r="C45" s="237"/>
      <c r="D45" s="237"/>
      <c r="E45" s="237"/>
      <c r="F45" s="237"/>
      <c r="G45" s="238"/>
      <c r="H45" s="148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</row>
    <row r="46" spans="1:25" s="150" customFormat="1" ht="15" hidden="1">
      <c r="A46" s="159"/>
      <c r="B46" s="11" t="s">
        <v>116</v>
      </c>
      <c r="C46" s="101"/>
      <c r="D46" s="101"/>
      <c r="E46" s="101"/>
      <c r="F46" s="101"/>
      <c r="G46" s="100"/>
      <c r="H46" s="148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</row>
    <row r="47" spans="1:25" s="150" customFormat="1" ht="15" hidden="1">
      <c r="A47" s="159"/>
      <c r="B47" s="107" t="s">
        <v>114</v>
      </c>
      <c r="C47" s="106"/>
      <c r="D47" s="106"/>
      <c r="E47" s="106"/>
      <c r="F47" s="106"/>
      <c r="G47" s="105"/>
      <c r="H47" s="148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</row>
    <row r="48" spans="1:25" s="150" customFormat="1" ht="15" hidden="1">
      <c r="A48" s="159"/>
      <c r="B48" s="112" t="s">
        <v>67</v>
      </c>
      <c r="C48" s="113"/>
      <c r="D48" s="113"/>
      <c r="E48" s="113"/>
      <c r="F48" s="95"/>
      <c r="G48" s="94"/>
      <c r="H48" s="148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</row>
    <row r="49" spans="1:25" s="153" customFormat="1" ht="15" hidden="1">
      <c r="A49" s="159"/>
      <c r="B49" s="11" t="s">
        <v>115</v>
      </c>
      <c r="C49" s="113"/>
      <c r="D49" s="113"/>
      <c r="E49" s="113"/>
      <c r="F49" s="95"/>
      <c r="G49" s="94"/>
      <c r="H49" s="148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</row>
    <row r="50" spans="1:25" s="156" customFormat="1" ht="15" hidden="1">
      <c r="A50" s="159"/>
      <c r="B50" s="11" t="s">
        <v>108</v>
      </c>
      <c r="C50" s="113"/>
      <c r="D50" s="113"/>
      <c r="E50" s="113"/>
      <c r="F50" s="95"/>
      <c r="G50" s="94"/>
      <c r="H50" s="148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</row>
  </sheetData>
  <sheetProtection/>
  <mergeCells count="15">
    <mergeCell ref="B34:G34"/>
    <mergeCell ref="B36:G37"/>
    <mergeCell ref="B38:G38"/>
    <mergeCell ref="C39:D39"/>
    <mergeCell ref="E39:G39"/>
    <mergeCell ref="C40:D40"/>
    <mergeCell ref="E40:G40"/>
    <mergeCell ref="E41:G41"/>
    <mergeCell ref="C42:D42"/>
    <mergeCell ref="E42:G42"/>
    <mergeCell ref="C43:D43"/>
    <mergeCell ref="E43:G43"/>
    <mergeCell ref="B45:G45"/>
    <mergeCell ref="C41:D41"/>
    <mergeCell ref="B44:G4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7"/>
  <sheetViews>
    <sheetView zoomScale="85" zoomScaleNormal="85" zoomScalePageLayoutView="0" workbookViewId="0" topLeftCell="B19">
      <selection activeCell="B30" sqref="B30"/>
    </sheetView>
  </sheetViews>
  <sheetFormatPr defaultColWidth="9.140625" defaultRowHeight="12.75"/>
  <cols>
    <col min="1" max="1" width="6.7109375" style="135" hidden="1" customWidth="1"/>
    <col min="2" max="2" width="119.140625" style="135" bestFit="1" customWidth="1"/>
    <col min="3" max="3" width="12.421875" style="135" bestFit="1" customWidth="1"/>
    <col min="4" max="4" width="11.421875" style="184" bestFit="1" customWidth="1"/>
    <col min="5" max="5" width="17.8515625" style="135" bestFit="1" customWidth="1"/>
    <col min="6" max="6" width="9.28125" style="135" bestFit="1" customWidth="1"/>
    <col min="7" max="7" width="17.421875" style="135" bestFit="1" customWidth="1"/>
    <col min="8" max="8" width="39.57421875" style="134" bestFit="1" customWidth="1"/>
    <col min="9" max="16384" width="9.140625" style="135" customWidth="1"/>
  </cols>
  <sheetData>
    <row r="1" spans="2:25" s="164" customFormat="1" ht="15">
      <c r="B1" s="114" t="s">
        <v>27</v>
      </c>
      <c r="C1" s="115"/>
      <c r="D1" s="174"/>
      <c r="E1" s="117"/>
      <c r="F1" s="118"/>
      <c r="G1" s="119"/>
      <c r="H1" s="134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</row>
    <row r="2" spans="2:25" s="164" customFormat="1" ht="15">
      <c r="B2" s="120" t="s">
        <v>92</v>
      </c>
      <c r="C2" s="40"/>
      <c r="D2" s="175"/>
      <c r="E2" s="40"/>
      <c r="F2" s="99"/>
      <c r="G2" s="149"/>
      <c r="H2" s="134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</row>
    <row r="3" spans="2:25" s="164" customFormat="1" ht="15">
      <c r="B3" s="35" t="str">
        <f>+LTFMPXVIA!B3</f>
        <v>Portfolio as on July 31, 2020</v>
      </c>
      <c r="C3" s="33"/>
      <c r="D3" s="176"/>
      <c r="E3" s="33"/>
      <c r="F3" s="32"/>
      <c r="G3" s="121"/>
      <c r="H3" s="134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</row>
    <row r="4" spans="2:25" s="164" customFormat="1" ht="15">
      <c r="B4" s="120"/>
      <c r="C4" s="33"/>
      <c r="D4" s="176"/>
      <c r="E4" s="33"/>
      <c r="F4" s="32"/>
      <c r="G4" s="121"/>
      <c r="H4" s="134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</row>
    <row r="5" spans="2:25" s="164" customFormat="1" ht="30">
      <c r="B5" s="122" t="s">
        <v>26</v>
      </c>
      <c r="C5" s="88" t="s">
        <v>25</v>
      </c>
      <c r="D5" s="177" t="s">
        <v>24</v>
      </c>
      <c r="E5" s="30" t="s">
        <v>23</v>
      </c>
      <c r="F5" s="98" t="s">
        <v>22</v>
      </c>
      <c r="G5" s="123" t="s">
        <v>21</v>
      </c>
      <c r="H5" s="134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</row>
    <row r="6" spans="2:25" s="168" customFormat="1" ht="15">
      <c r="B6" s="124" t="s">
        <v>20</v>
      </c>
      <c r="C6" s="82"/>
      <c r="D6" s="84"/>
      <c r="E6" s="82"/>
      <c r="F6" s="82"/>
      <c r="G6" s="82"/>
      <c r="H6" s="134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</row>
    <row r="7" spans="2:25" s="168" customFormat="1" ht="15">
      <c r="B7" s="124" t="s">
        <v>19</v>
      </c>
      <c r="C7" s="82"/>
      <c r="D7" s="84"/>
      <c r="E7" s="82"/>
      <c r="F7" s="82"/>
      <c r="G7" s="82"/>
      <c r="H7" s="134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</row>
    <row r="8" spans="2:25" s="168" customFormat="1" ht="15">
      <c r="B8" s="124" t="s">
        <v>18</v>
      </c>
      <c r="C8" s="82"/>
      <c r="D8" s="84"/>
      <c r="E8" s="82"/>
      <c r="F8" s="82"/>
      <c r="G8" s="82"/>
      <c r="H8" s="134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</row>
    <row r="9" spans="2:25" s="168" customFormat="1" ht="15">
      <c r="B9" s="126" t="s">
        <v>97</v>
      </c>
      <c r="C9" s="169" t="s">
        <v>33</v>
      </c>
      <c r="D9" s="50">
        <v>220</v>
      </c>
      <c r="E9" s="133">
        <v>2729.07</v>
      </c>
      <c r="F9" s="144">
        <v>9.95</v>
      </c>
      <c r="G9" s="169" t="s">
        <v>102</v>
      </c>
      <c r="H9" s="134"/>
      <c r="I9" s="135"/>
      <c r="J9" s="152"/>
      <c r="K9" s="135"/>
      <c r="L9" s="171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</row>
    <row r="10" spans="2:25" s="168" customFormat="1" ht="15">
      <c r="B10" s="126" t="s">
        <v>96</v>
      </c>
      <c r="C10" s="169" t="s">
        <v>33</v>
      </c>
      <c r="D10" s="50">
        <v>220</v>
      </c>
      <c r="E10" s="133">
        <v>2707.58</v>
      </c>
      <c r="F10" s="144">
        <v>9.87</v>
      </c>
      <c r="G10" s="169" t="s">
        <v>101</v>
      </c>
      <c r="H10" s="134"/>
      <c r="I10" s="135"/>
      <c r="J10" s="152"/>
      <c r="K10" s="135"/>
      <c r="L10" s="171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</row>
    <row r="11" spans="2:25" s="168" customFormat="1" ht="15">
      <c r="B11" s="126" t="s">
        <v>94</v>
      </c>
      <c r="C11" s="169" t="s">
        <v>14</v>
      </c>
      <c r="D11" s="50">
        <v>250</v>
      </c>
      <c r="E11" s="133">
        <v>2650.89</v>
      </c>
      <c r="F11" s="144">
        <v>9.66</v>
      </c>
      <c r="G11" s="169" t="s">
        <v>98</v>
      </c>
      <c r="H11" s="134"/>
      <c r="I11" s="135"/>
      <c r="J11" s="152"/>
      <c r="K11" s="135"/>
      <c r="L11" s="171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</row>
    <row r="12" spans="2:25" s="168" customFormat="1" ht="15">
      <c r="B12" s="126" t="s">
        <v>16</v>
      </c>
      <c r="C12" s="169" t="s">
        <v>14</v>
      </c>
      <c r="D12" s="50">
        <v>250</v>
      </c>
      <c r="E12" s="133">
        <v>2628.14</v>
      </c>
      <c r="F12" s="144">
        <v>9.58</v>
      </c>
      <c r="G12" s="169" t="s">
        <v>99</v>
      </c>
      <c r="H12" s="134"/>
      <c r="I12" s="135"/>
      <c r="J12" s="152"/>
      <c r="K12" s="135"/>
      <c r="L12" s="171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</row>
    <row r="13" spans="2:25" s="168" customFormat="1" ht="15">
      <c r="B13" s="126" t="s">
        <v>95</v>
      </c>
      <c r="C13" s="169" t="s">
        <v>14</v>
      </c>
      <c r="D13" s="50">
        <v>240</v>
      </c>
      <c r="E13" s="133">
        <v>2566.48</v>
      </c>
      <c r="F13" s="144">
        <v>9.35</v>
      </c>
      <c r="G13" s="169" t="s">
        <v>100</v>
      </c>
      <c r="H13" s="134"/>
      <c r="I13" s="135"/>
      <c r="J13" s="152"/>
      <c r="K13" s="135"/>
      <c r="L13" s="171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</row>
    <row r="14" spans="2:25" s="168" customFormat="1" ht="15">
      <c r="B14" s="126" t="s">
        <v>186</v>
      </c>
      <c r="C14" s="169" t="s">
        <v>14</v>
      </c>
      <c r="D14" s="50">
        <v>200</v>
      </c>
      <c r="E14" s="133">
        <v>2218.93</v>
      </c>
      <c r="F14" s="144">
        <v>8.09</v>
      </c>
      <c r="G14" s="169" t="s">
        <v>103</v>
      </c>
      <c r="H14" s="134"/>
      <c r="I14" s="135"/>
      <c r="J14" s="152"/>
      <c r="K14" s="135"/>
      <c r="L14" s="171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</row>
    <row r="15" spans="2:25" s="168" customFormat="1" ht="15">
      <c r="B15" s="126" t="s">
        <v>15</v>
      </c>
      <c r="C15" s="169" t="s">
        <v>14</v>
      </c>
      <c r="D15" s="50">
        <v>200</v>
      </c>
      <c r="E15" s="133">
        <v>2203.58</v>
      </c>
      <c r="F15" s="144">
        <v>8.03</v>
      </c>
      <c r="G15" s="169" t="s">
        <v>105</v>
      </c>
      <c r="H15" s="134"/>
      <c r="I15" s="135"/>
      <c r="J15" s="152"/>
      <c r="K15" s="135"/>
      <c r="L15" s="171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</row>
    <row r="16" spans="2:25" s="168" customFormat="1" ht="15">
      <c r="B16" s="126" t="s">
        <v>32</v>
      </c>
      <c r="C16" s="169" t="s">
        <v>14</v>
      </c>
      <c r="D16" s="50">
        <v>200</v>
      </c>
      <c r="E16" s="133">
        <v>2153.52</v>
      </c>
      <c r="F16" s="144">
        <v>7.85</v>
      </c>
      <c r="G16" s="169" t="s">
        <v>106</v>
      </c>
      <c r="H16" s="134"/>
      <c r="I16" s="135"/>
      <c r="J16" s="152"/>
      <c r="K16" s="135"/>
      <c r="L16" s="171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</row>
    <row r="17" spans="2:25" s="168" customFormat="1" ht="15">
      <c r="B17" s="126" t="s">
        <v>90</v>
      </c>
      <c r="C17" s="169" t="s">
        <v>14</v>
      </c>
      <c r="D17" s="50">
        <v>100</v>
      </c>
      <c r="E17" s="133">
        <v>1128.42</v>
      </c>
      <c r="F17" s="144">
        <v>4.11</v>
      </c>
      <c r="G17" s="169" t="s">
        <v>104</v>
      </c>
      <c r="H17" s="134"/>
      <c r="I17" s="135"/>
      <c r="J17" s="152"/>
      <c r="K17" s="135"/>
      <c r="L17" s="171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</row>
    <row r="18" spans="2:25" s="168" customFormat="1" ht="15">
      <c r="B18" s="126" t="s">
        <v>32</v>
      </c>
      <c r="C18" s="169" t="s">
        <v>14</v>
      </c>
      <c r="D18" s="50">
        <v>50</v>
      </c>
      <c r="E18" s="133">
        <v>541.63</v>
      </c>
      <c r="F18" s="133">
        <v>1.97</v>
      </c>
      <c r="G18" s="169" t="s">
        <v>107</v>
      </c>
      <c r="H18" s="134"/>
      <c r="I18" s="135"/>
      <c r="J18" s="152"/>
      <c r="K18" s="135"/>
      <c r="L18" s="171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</row>
    <row r="19" spans="2:25" s="168" customFormat="1" ht="15">
      <c r="B19" s="138" t="s">
        <v>13</v>
      </c>
      <c r="C19" s="169"/>
      <c r="D19" s="178"/>
      <c r="E19" s="132">
        <f>SUM(E9:E18)</f>
        <v>21528.24</v>
      </c>
      <c r="F19" s="201">
        <f>SUM(F9:F18)</f>
        <v>78.46</v>
      </c>
      <c r="G19" s="170"/>
      <c r="H19" s="134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</row>
    <row r="20" spans="2:25" s="193" customFormat="1" ht="15">
      <c r="B20" s="140" t="s">
        <v>30</v>
      </c>
      <c r="C20" s="169"/>
      <c r="D20" s="178"/>
      <c r="E20" s="195"/>
      <c r="F20" s="197"/>
      <c r="G20" s="170"/>
      <c r="H20" s="134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</row>
    <row r="21" spans="2:25" s="193" customFormat="1" ht="15">
      <c r="B21" s="140" t="s">
        <v>18</v>
      </c>
      <c r="C21" s="169"/>
      <c r="D21" s="178"/>
      <c r="E21" s="195"/>
      <c r="F21" s="198"/>
      <c r="G21" s="170"/>
      <c r="H21" s="134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</row>
    <row r="22" spans="2:25" s="193" customFormat="1" ht="15">
      <c r="B22" s="141" t="s">
        <v>137</v>
      </c>
      <c r="C22" s="169" t="s">
        <v>14</v>
      </c>
      <c r="D22" s="178">
        <v>230</v>
      </c>
      <c r="E22" s="196">
        <v>2818</v>
      </c>
      <c r="F22" s="199">
        <v>10.27</v>
      </c>
      <c r="G22" s="170" t="s">
        <v>138</v>
      </c>
      <c r="H22" s="134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</row>
    <row r="23" spans="2:25" s="193" customFormat="1" ht="15">
      <c r="B23" s="141" t="s">
        <v>117</v>
      </c>
      <c r="C23" s="169" t="s">
        <v>118</v>
      </c>
      <c r="D23" s="178">
        <v>300</v>
      </c>
      <c r="E23" s="196">
        <v>2721.5</v>
      </c>
      <c r="F23" s="200">
        <v>9.92</v>
      </c>
      <c r="G23" s="170" t="s">
        <v>119</v>
      </c>
      <c r="H23" s="134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</row>
    <row r="24" spans="2:25" s="193" customFormat="1" ht="15">
      <c r="B24" s="138" t="s">
        <v>13</v>
      </c>
      <c r="C24" s="169"/>
      <c r="D24" s="178"/>
      <c r="E24" s="132">
        <f>SUM(E22:E23)</f>
        <v>5539.5</v>
      </c>
      <c r="F24" s="201">
        <f>SUM(F22:F23)</f>
        <v>20.189999999999998</v>
      </c>
      <c r="G24" s="170"/>
      <c r="H24" s="134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</row>
    <row r="25" spans="2:25" s="164" customFormat="1" ht="15">
      <c r="B25" s="124" t="s">
        <v>12</v>
      </c>
      <c r="C25" s="19"/>
      <c r="D25" s="179"/>
      <c r="E25" s="49"/>
      <c r="F25" s="96"/>
      <c r="G25" s="125"/>
      <c r="H25" s="136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</row>
    <row r="26" spans="2:25" s="164" customFormat="1" ht="15">
      <c r="B26" s="124" t="s">
        <v>136</v>
      </c>
      <c r="C26" s="19"/>
      <c r="D26" s="179"/>
      <c r="E26" s="131">
        <v>378.9</v>
      </c>
      <c r="F26" s="144">
        <v>1.38</v>
      </c>
      <c r="G26" s="125"/>
      <c r="H26" s="148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</row>
    <row r="27" spans="2:25" s="164" customFormat="1" ht="15">
      <c r="B27" s="124" t="s">
        <v>10</v>
      </c>
      <c r="C27" s="19"/>
      <c r="D27" s="179"/>
      <c r="E27" s="131">
        <v>-9.69</v>
      </c>
      <c r="F27" s="144">
        <v>-0.03</v>
      </c>
      <c r="G27" s="125"/>
      <c r="H27" s="148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</row>
    <row r="28" spans="2:25" s="164" customFormat="1" ht="15">
      <c r="B28" s="127" t="s">
        <v>9</v>
      </c>
      <c r="C28" s="92"/>
      <c r="D28" s="91"/>
      <c r="E28" s="132">
        <f>E19+E26+E27+E24</f>
        <v>27436.950000000004</v>
      </c>
      <c r="F28" s="132">
        <f>F19+F26+F27+F24</f>
        <v>99.99999999999999</v>
      </c>
      <c r="G28" s="128"/>
      <c r="H28" s="134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</row>
    <row r="29" spans="2:25" s="164" customFormat="1" ht="15">
      <c r="B29" s="126" t="s">
        <v>179</v>
      </c>
      <c r="C29" s="18"/>
      <c r="D29" s="17"/>
      <c r="E29" s="103"/>
      <c r="F29" s="102"/>
      <c r="G29" s="162"/>
      <c r="H29" s="134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</row>
    <row r="30" spans="2:25" s="235" customFormat="1" ht="15">
      <c r="B30" s="126" t="s">
        <v>202</v>
      </c>
      <c r="C30" s="18"/>
      <c r="D30" s="17"/>
      <c r="E30" s="103"/>
      <c r="F30" s="102"/>
      <c r="G30" s="162"/>
      <c r="H30" s="134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</row>
    <row r="31" spans="2:25" s="164" customFormat="1" ht="15">
      <c r="B31" s="260" t="s">
        <v>7</v>
      </c>
      <c r="C31" s="261"/>
      <c r="D31" s="261"/>
      <c r="E31" s="261"/>
      <c r="F31" s="261"/>
      <c r="G31" s="262"/>
      <c r="H31" s="148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</row>
    <row r="32" spans="2:25" s="164" customFormat="1" ht="12" customHeight="1" hidden="1">
      <c r="B32" s="129" t="s">
        <v>6</v>
      </c>
      <c r="C32" s="165"/>
      <c r="D32" s="180"/>
      <c r="E32" s="15"/>
      <c r="F32" s="6"/>
      <c r="G32" s="130"/>
      <c r="H32" s="137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</row>
    <row r="33" spans="2:25" s="164" customFormat="1" ht="12.75" customHeight="1" hidden="1">
      <c r="B33" s="263" t="s">
        <v>111</v>
      </c>
      <c r="C33" s="264"/>
      <c r="D33" s="264"/>
      <c r="E33" s="264"/>
      <c r="F33" s="264"/>
      <c r="G33" s="265"/>
      <c r="H33" s="134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</row>
    <row r="34" spans="2:25" s="164" customFormat="1" ht="19.5" customHeight="1" hidden="1">
      <c r="B34" s="266"/>
      <c r="C34" s="264"/>
      <c r="D34" s="264"/>
      <c r="E34" s="264"/>
      <c r="F34" s="264"/>
      <c r="G34" s="265"/>
      <c r="H34" s="134"/>
      <c r="I34" s="152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</row>
    <row r="35" spans="2:25" s="164" customFormat="1" ht="18.75" customHeight="1" hidden="1">
      <c r="B35" s="267" t="s">
        <v>5</v>
      </c>
      <c r="C35" s="268"/>
      <c r="D35" s="268"/>
      <c r="E35" s="268"/>
      <c r="F35" s="268"/>
      <c r="G35" s="269"/>
      <c r="H35" s="134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</row>
    <row r="36" spans="2:25" s="164" customFormat="1" ht="15" hidden="1">
      <c r="B36" s="14" t="s">
        <v>4</v>
      </c>
      <c r="C36" s="270" t="s">
        <v>93</v>
      </c>
      <c r="D36" s="271"/>
      <c r="E36" s="270" t="s">
        <v>110</v>
      </c>
      <c r="F36" s="272"/>
      <c r="G36" s="271"/>
      <c r="H36" s="134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</row>
    <row r="37" spans="1:25" s="164" customFormat="1" ht="15" hidden="1">
      <c r="A37" s="160" t="s">
        <v>87</v>
      </c>
      <c r="B37" s="12" t="s">
        <v>65</v>
      </c>
      <c r="C37" s="247">
        <v>10.072222</v>
      </c>
      <c r="D37" s="248"/>
      <c r="E37" s="247">
        <v>10.1078</v>
      </c>
      <c r="F37" s="256"/>
      <c r="G37" s="248"/>
      <c r="H37" s="167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</row>
    <row r="38" spans="1:25" s="164" customFormat="1" ht="15" hidden="1">
      <c r="A38" s="160" t="s">
        <v>88</v>
      </c>
      <c r="B38" s="12" t="s">
        <v>64</v>
      </c>
      <c r="C38" s="247">
        <v>10.072222</v>
      </c>
      <c r="D38" s="248"/>
      <c r="E38" s="247">
        <v>10.1078</v>
      </c>
      <c r="F38" s="256"/>
      <c r="G38" s="248"/>
      <c r="H38" s="167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</row>
    <row r="39" spans="1:25" s="164" customFormat="1" ht="15" hidden="1">
      <c r="A39" s="160" t="s">
        <v>86</v>
      </c>
      <c r="B39" s="12" t="s">
        <v>1</v>
      </c>
      <c r="C39" s="247">
        <v>10.0753</v>
      </c>
      <c r="D39" s="248"/>
      <c r="E39" s="247">
        <f>VLOOKUP(C39,'[1]Sheet1'!E$193:F$196,2,0)</f>
        <v>10.1136</v>
      </c>
      <c r="F39" s="256"/>
      <c r="G39" s="248"/>
      <c r="H39" s="167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</row>
    <row r="40" spans="1:25" s="164" customFormat="1" ht="15" hidden="1">
      <c r="A40" s="160" t="s">
        <v>89</v>
      </c>
      <c r="B40" s="12" t="s">
        <v>0</v>
      </c>
      <c r="C40" s="247">
        <v>10.0753</v>
      </c>
      <c r="D40" s="248"/>
      <c r="E40" s="247">
        <f>VLOOKUP(C40,'[1]Sheet1'!E$193:F$196,2,0)</f>
        <v>10.1136</v>
      </c>
      <c r="F40" s="256"/>
      <c r="G40" s="248"/>
      <c r="H40" s="167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</row>
    <row r="41" spans="2:25" s="164" customFormat="1" ht="15" hidden="1">
      <c r="B41" s="257" t="s">
        <v>112</v>
      </c>
      <c r="C41" s="258"/>
      <c r="D41" s="258"/>
      <c r="E41" s="258"/>
      <c r="F41" s="258"/>
      <c r="G41" s="259"/>
      <c r="H41" s="134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</row>
    <row r="42" spans="2:25" s="164" customFormat="1" ht="15" customHeight="1" hidden="1">
      <c r="B42" s="236" t="s">
        <v>113</v>
      </c>
      <c r="C42" s="237"/>
      <c r="D42" s="237"/>
      <c r="E42" s="237"/>
      <c r="F42" s="237"/>
      <c r="G42" s="238"/>
      <c r="H42" s="134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</row>
    <row r="43" spans="2:25" s="164" customFormat="1" ht="15" hidden="1">
      <c r="B43" s="11" t="s">
        <v>116</v>
      </c>
      <c r="C43" s="101"/>
      <c r="D43" s="181"/>
      <c r="E43" s="101"/>
      <c r="F43" s="101"/>
      <c r="G43" s="100"/>
      <c r="H43" s="134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</row>
    <row r="44" spans="2:25" s="164" customFormat="1" ht="15" hidden="1">
      <c r="B44" s="107" t="s">
        <v>114</v>
      </c>
      <c r="C44" s="106"/>
      <c r="D44" s="182"/>
      <c r="E44" s="106"/>
      <c r="F44" s="106"/>
      <c r="G44" s="105"/>
      <c r="H44" s="134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</row>
    <row r="45" spans="2:25" s="164" customFormat="1" ht="15" hidden="1">
      <c r="B45" s="112" t="s">
        <v>67</v>
      </c>
      <c r="C45" s="113"/>
      <c r="D45" s="183"/>
      <c r="E45" s="113"/>
      <c r="F45" s="95"/>
      <c r="G45" s="94"/>
      <c r="H45" s="134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</row>
    <row r="46" spans="2:25" s="164" customFormat="1" ht="15" hidden="1">
      <c r="B46" s="11" t="s">
        <v>115</v>
      </c>
      <c r="C46" s="113"/>
      <c r="D46" s="183"/>
      <c r="E46" s="113"/>
      <c r="F46" s="95"/>
      <c r="G46" s="94"/>
      <c r="H46" s="134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</row>
    <row r="47" spans="2:25" s="164" customFormat="1" ht="15" hidden="1">
      <c r="B47" s="11" t="s">
        <v>109</v>
      </c>
      <c r="C47" s="113"/>
      <c r="D47" s="183"/>
      <c r="E47" s="113"/>
      <c r="F47" s="95"/>
      <c r="G47" s="94"/>
      <c r="H47" s="134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</row>
  </sheetData>
  <sheetProtection/>
  <mergeCells count="15">
    <mergeCell ref="B31:G31"/>
    <mergeCell ref="B33:G34"/>
    <mergeCell ref="B35:G35"/>
    <mergeCell ref="C36:D36"/>
    <mergeCell ref="E36:G36"/>
    <mergeCell ref="C37:D37"/>
    <mergeCell ref="E37:G37"/>
    <mergeCell ref="E40:G40"/>
    <mergeCell ref="B41:G41"/>
    <mergeCell ref="B42:G42"/>
    <mergeCell ref="C38:D38"/>
    <mergeCell ref="E38:G38"/>
    <mergeCell ref="C39:D39"/>
    <mergeCell ref="E39:G39"/>
    <mergeCell ref="C40:D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50"/>
  <sheetViews>
    <sheetView zoomScale="85" zoomScaleNormal="85" zoomScalePageLayoutView="0" workbookViewId="0" topLeftCell="B20">
      <selection activeCell="B30" sqref="B30"/>
    </sheetView>
  </sheetViews>
  <sheetFormatPr defaultColWidth="9.140625" defaultRowHeight="12.75"/>
  <cols>
    <col min="1" max="1" width="6.7109375" style="135" hidden="1" customWidth="1"/>
    <col min="2" max="2" width="119.140625" style="135" bestFit="1" customWidth="1"/>
    <col min="3" max="3" width="12.421875" style="135" bestFit="1" customWidth="1"/>
    <col min="4" max="4" width="11.421875" style="184" bestFit="1" customWidth="1"/>
    <col min="5" max="5" width="17.8515625" style="135" bestFit="1" customWidth="1"/>
    <col min="6" max="6" width="9.28125" style="135" bestFit="1" customWidth="1"/>
    <col min="7" max="7" width="17.421875" style="135" bestFit="1" customWidth="1"/>
    <col min="8" max="8" width="39.57421875" style="134" bestFit="1" customWidth="1"/>
    <col min="9" max="16384" width="9.140625" style="135" customWidth="1"/>
  </cols>
  <sheetData>
    <row r="1" spans="2:25" s="172" customFormat="1" ht="15">
      <c r="B1" s="114" t="s">
        <v>27</v>
      </c>
      <c r="C1" s="115"/>
      <c r="D1" s="174"/>
      <c r="E1" s="117"/>
      <c r="F1" s="118"/>
      <c r="G1" s="119"/>
      <c r="H1" s="134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</row>
    <row r="2" spans="2:25" s="172" customFormat="1" ht="15">
      <c r="B2" s="120" t="s">
        <v>127</v>
      </c>
      <c r="C2" s="40"/>
      <c r="D2" s="175"/>
      <c r="E2" s="40"/>
      <c r="F2" s="99"/>
      <c r="G2" s="149"/>
      <c r="H2" s="134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</row>
    <row r="3" spans="2:25" s="172" customFormat="1" ht="15">
      <c r="B3" s="35" t="str">
        <f>+LTFMPXVIA!B3</f>
        <v>Portfolio as on July 31, 2020</v>
      </c>
      <c r="C3" s="33"/>
      <c r="D3" s="176"/>
      <c r="E3" s="33"/>
      <c r="F3" s="32"/>
      <c r="G3" s="121"/>
      <c r="H3" s="134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</row>
    <row r="4" spans="2:25" s="172" customFormat="1" ht="15">
      <c r="B4" s="120"/>
      <c r="C4" s="33"/>
      <c r="D4" s="176"/>
      <c r="E4" s="33"/>
      <c r="F4" s="32"/>
      <c r="G4" s="121"/>
      <c r="H4" s="134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</row>
    <row r="5" spans="2:25" s="172" customFormat="1" ht="30">
      <c r="B5" s="122" t="s">
        <v>26</v>
      </c>
      <c r="C5" s="88" t="s">
        <v>25</v>
      </c>
      <c r="D5" s="177" t="s">
        <v>24</v>
      </c>
      <c r="E5" s="30" t="s">
        <v>23</v>
      </c>
      <c r="F5" s="98" t="s">
        <v>22</v>
      </c>
      <c r="G5" s="123" t="s">
        <v>21</v>
      </c>
      <c r="H5" s="134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</row>
    <row r="6" spans="2:25" s="172" customFormat="1" ht="15">
      <c r="B6" s="124" t="s">
        <v>20</v>
      </c>
      <c r="C6" s="82"/>
      <c r="D6" s="84"/>
      <c r="E6" s="82"/>
      <c r="F6" s="82"/>
      <c r="G6" s="82"/>
      <c r="H6" s="134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</row>
    <row r="7" spans="2:25" s="172" customFormat="1" ht="15">
      <c r="B7" s="124" t="s">
        <v>19</v>
      </c>
      <c r="C7" s="82"/>
      <c r="D7" s="84"/>
      <c r="E7" s="82"/>
      <c r="F7" s="82"/>
      <c r="G7" s="82"/>
      <c r="H7" s="134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</row>
    <row r="8" spans="2:25" s="172" customFormat="1" ht="15">
      <c r="B8" s="124" t="s">
        <v>18</v>
      </c>
      <c r="C8" s="82"/>
      <c r="D8" s="84"/>
      <c r="E8" s="82"/>
      <c r="F8" s="82"/>
      <c r="G8" s="82"/>
      <c r="H8" s="134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</row>
    <row r="9" spans="2:25" s="172" customFormat="1" ht="15">
      <c r="B9" s="126" t="s">
        <v>15</v>
      </c>
      <c r="C9" s="179" t="s">
        <v>14</v>
      </c>
      <c r="D9" s="50">
        <v>225</v>
      </c>
      <c r="E9" s="133">
        <v>2529.16</v>
      </c>
      <c r="F9" s="144">
        <v>9.65</v>
      </c>
      <c r="G9" s="169" t="s">
        <v>123</v>
      </c>
      <c r="H9" s="134"/>
      <c r="I9" s="135"/>
      <c r="J9" s="152"/>
      <c r="K9" s="135"/>
      <c r="L9" s="171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</row>
    <row r="10" spans="2:25" s="223" customFormat="1" ht="15">
      <c r="B10" s="126" t="s">
        <v>90</v>
      </c>
      <c r="C10" s="179" t="s">
        <v>14</v>
      </c>
      <c r="D10" s="50">
        <v>230</v>
      </c>
      <c r="E10" s="133">
        <v>2494.35</v>
      </c>
      <c r="F10" s="144">
        <v>9.52</v>
      </c>
      <c r="G10" s="169" t="s">
        <v>91</v>
      </c>
      <c r="H10" s="134"/>
      <c r="I10" s="135"/>
      <c r="J10" s="152"/>
      <c r="K10" s="135"/>
      <c r="L10" s="171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</row>
    <row r="11" spans="2:25" s="223" customFormat="1" ht="15">
      <c r="B11" s="126" t="s">
        <v>16</v>
      </c>
      <c r="C11" s="179" t="s">
        <v>14</v>
      </c>
      <c r="D11" s="50">
        <v>225</v>
      </c>
      <c r="E11" s="133">
        <v>2472.08</v>
      </c>
      <c r="F11" s="144">
        <v>9.43</v>
      </c>
      <c r="G11" s="169" t="s">
        <v>122</v>
      </c>
      <c r="H11" s="134"/>
      <c r="I11" s="135"/>
      <c r="J11" s="152"/>
      <c r="K11" s="135"/>
      <c r="L11" s="171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</row>
    <row r="12" spans="2:25" s="220" customFormat="1" ht="15">
      <c r="B12" s="126" t="s">
        <v>129</v>
      </c>
      <c r="C12" s="179" t="s">
        <v>14</v>
      </c>
      <c r="D12" s="50">
        <v>220000</v>
      </c>
      <c r="E12" s="133">
        <v>2447</v>
      </c>
      <c r="F12" s="144">
        <v>9.34</v>
      </c>
      <c r="G12" s="169" t="s">
        <v>131</v>
      </c>
      <c r="H12" s="134"/>
      <c r="I12" s="135"/>
      <c r="J12" s="152"/>
      <c r="K12" s="135"/>
      <c r="L12" s="171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</row>
    <row r="13" spans="2:25" s="220" customFormat="1" ht="15">
      <c r="B13" s="126" t="s">
        <v>145</v>
      </c>
      <c r="C13" s="179" t="s">
        <v>14</v>
      </c>
      <c r="D13" s="50">
        <v>200</v>
      </c>
      <c r="E13" s="133">
        <v>2282.43</v>
      </c>
      <c r="F13" s="144">
        <v>8.71</v>
      </c>
      <c r="G13" s="169" t="s">
        <v>121</v>
      </c>
      <c r="H13" s="134"/>
      <c r="I13" s="135"/>
      <c r="J13" s="152"/>
      <c r="K13" s="135"/>
      <c r="L13" s="171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</row>
    <row r="14" spans="2:25" s="172" customFormat="1" ht="15">
      <c r="B14" s="126" t="s">
        <v>120</v>
      </c>
      <c r="C14" s="179" t="s">
        <v>33</v>
      </c>
      <c r="D14" s="50">
        <v>197</v>
      </c>
      <c r="E14" s="133">
        <v>2213.76</v>
      </c>
      <c r="F14" s="144">
        <v>8.45</v>
      </c>
      <c r="G14" s="169" t="s">
        <v>124</v>
      </c>
      <c r="H14" s="134"/>
      <c r="I14" s="135"/>
      <c r="J14" s="152"/>
      <c r="K14" s="135"/>
      <c r="L14" s="171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</row>
    <row r="15" spans="2:25" s="172" customFormat="1" ht="15">
      <c r="B15" s="126" t="s">
        <v>130</v>
      </c>
      <c r="C15" s="179" t="s">
        <v>14</v>
      </c>
      <c r="D15" s="50">
        <v>200</v>
      </c>
      <c r="E15" s="133">
        <v>2211.8</v>
      </c>
      <c r="F15" s="144">
        <v>8.44</v>
      </c>
      <c r="G15" s="169" t="s">
        <v>132</v>
      </c>
      <c r="H15" s="134"/>
      <c r="I15" s="135"/>
      <c r="J15" s="152"/>
      <c r="K15" s="135"/>
      <c r="L15" s="171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</row>
    <row r="16" spans="2:25" s="172" customFormat="1" ht="15">
      <c r="B16" s="126" t="s">
        <v>53</v>
      </c>
      <c r="C16" s="179" t="s">
        <v>14</v>
      </c>
      <c r="D16" s="50">
        <v>200</v>
      </c>
      <c r="E16" s="133">
        <v>2120.49</v>
      </c>
      <c r="F16" s="144">
        <v>8.09</v>
      </c>
      <c r="G16" s="169" t="s">
        <v>133</v>
      </c>
      <c r="H16" s="134"/>
      <c r="I16" s="135"/>
      <c r="J16" s="152"/>
      <c r="K16" s="135"/>
      <c r="L16" s="171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</row>
    <row r="17" spans="2:25" s="188" customFormat="1" ht="15">
      <c r="B17" s="126" t="s">
        <v>183</v>
      </c>
      <c r="C17" s="179" t="s">
        <v>14</v>
      </c>
      <c r="D17" s="50">
        <v>140</v>
      </c>
      <c r="E17" s="133">
        <v>1472.97</v>
      </c>
      <c r="F17" s="144">
        <v>5.62</v>
      </c>
      <c r="G17" s="169" t="s">
        <v>184</v>
      </c>
      <c r="H17" s="134"/>
      <c r="I17" s="135"/>
      <c r="J17" s="152"/>
      <c r="K17" s="135"/>
      <c r="L17" s="171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</row>
    <row r="18" spans="2:25" s="193" customFormat="1" ht="15">
      <c r="B18" s="126" t="s">
        <v>97</v>
      </c>
      <c r="C18" s="179" t="s">
        <v>33</v>
      </c>
      <c r="D18" s="50">
        <v>100</v>
      </c>
      <c r="E18" s="133">
        <v>1220.79</v>
      </c>
      <c r="F18" s="144">
        <v>4.66</v>
      </c>
      <c r="G18" s="169" t="s">
        <v>125</v>
      </c>
      <c r="H18" s="134"/>
      <c r="I18" s="135"/>
      <c r="J18" s="152"/>
      <c r="K18" s="135"/>
      <c r="L18" s="171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</row>
    <row r="19" spans="2:25" s="193" customFormat="1" ht="15">
      <c r="B19" s="126" t="s">
        <v>137</v>
      </c>
      <c r="C19" s="179" t="s">
        <v>14</v>
      </c>
      <c r="D19" s="50">
        <v>100</v>
      </c>
      <c r="E19" s="133">
        <v>1121.22</v>
      </c>
      <c r="F19" s="144">
        <v>4.28</v>
      </c>
      <c r="G19" s="169" t="s">
        <v>139</v>
      </c>
      <c r="H19" s="134"/>
      <c r="I19" s="135"/>
      <c r="J19" s="152"/>
      <c r="K19" s="135"/>
      <c r="L19" s="171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</row>
    <row r="20" spans="2:25" s="218" customFormat="1" ht="15">
      <c r="B20" s="126" t="s">
        <v>141</v>
      </c>
      <c r="C20" s="179" t="s">
        <v>33</v>
      </c>
      <c r="D20" s="50">
        <v>100</v>
      </c>
      <c r="E20" s="133">
        <v>1090.92</v>
      </c>
      <c r="F20" s="144">
        <v>4.16</v>
      </c>
      <c r="G20" s="169" t="s">
        <v>140</v>
      </c>
      <c r="H20" s="134"/>
      <c r="I20" s="135"/>
      <c r="J20" s="152"/>
      <c r="K20" s="135"/>
      <c r="L20" s="171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</row>
    <row r="21" spans="2:25" s="172" customFormat="1" ht="15">
      <c r="B21" s="138" t="s">
        <v>13</v>
      </c>
      <c r="C21" s="169"/>
      <c r="D21" s="50"/>
      <c r="E21" s="57">
        <f>SUM(E9:E20)</f>
        <v>23676.97</v>
      </c>
      <c r="F21" s="57">
        <f>SUM(F9:F20)</f>
        <v>90.35</v>
      </c>
      <c r="G21" s="169"/>
      <c r="H21" s="134"/>
      <c r="I21" s="135"/>
      <c r="J21" s="152"/>
      <c r="K21" s="135"/>
      <c r="L21" s="171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</row>
    <row r="22" spans="2:25" s="172" customFormat="1" ht="15">
      <c r="B22" s="124" t="s">
        <v>31</v>
      </c>
      <c r="C22" s="142"/>
      <c r="D22" s="50"/>
      <c r="E22" s="143"/>
      <c r="F22" s="108"/>
      <c r="G22" s="125"/>
      <c r="H22" s="134"/>
      <c r="I22" s="135"/>
      <c r="J22" s="152"/>
      <c r="K22" s="135"/>
      <c r="L22" s="171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</row>
    <row r="23" spans="2:25" s="172" customFormat="1" ht="15">
      <c r="B23" s="126" t="s">
        <v>74</v>
      </c>
      <c r="C23" s="142" t="s">
        <v>14</v>
      </c>
      <c r="D23" s="50">
        <v>200</v>
      </c>
      <c r="E23" s="145">
        <v>2089.31</v>
      </c>
      <c r="F23" s="144">
        <v>7.97</v>
      </c>
      <c r="G23" s="125" t="s">
        <v>126</v>
      </c>
      <c r="H23" s="134"/>
      <c r="I23" s="135"/>
      <c r="J23" s="152"/>
      <c r="K23" s="135"/>
      <c r="L23" s="171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</row>
    <row r="24" spans="2:25" s="172" customFormat="1" ht="15">
      <c r="B24" s="139" t="s">
        <v>13</v>
      </c>
      <c r="C24" s="27"/>
      <c r="D24" s="50"/>
      <c r="E24" s="147">
        <f>SUM(E23:E23)</f>
        <v>2089.31</v>
      </c>
      <c r="F24" s="147">
        <f>SUM(F23:F23)</f>
        <v>7.97</v>
      </c>
      <c r="G24" s="125"/>
      <c r="H24" s="134"/>
      <c r="I24" s="135"/>
      <c r="J24" s="152"/>
      <c r="K24" s="135"/>
      <c r="L24" s="171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</row>
    <row r="25" spans="2:25" s="172" customFormat="1" ht="15">
      <c r="B25" s="124" t="s">
        <v>12</v>
      </c>
      <c r="C25" s="19"/>
      <c r="D25" s="179"/>
      <c r="E25" s="49"/>
      <c r="F25" s="96"/>
      <c r="G25" s="125"/>
      <c r="H25" s="136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</row>
    <row r="26" spans="2:25" s="172" customFormat="1" ht="15">
      <c r="B26" s="124" t="s">
        <v>136</v>
      </c>
      <c r="C26" s="19"/>
      <c r="D26" s="179"/>
      <c r="E26" s="131">
        <v>449.73</v>
      </c>
      <c r="F26" s="144">
        <v>1.72</v>
      </c>
      <c r="G26" s="125"/>
      <c r="H26" s="148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</row>
    <row r="27" spans="2:25" s="172" customFormat="1" ht="15">
      <c r="B27" s="124" t="s">
        <v>10</v>
      </c>
      <c r="C27" s="19"/>
      <c r="D27" s="179"/>
      <c r="E27" s="131">
        <v>-3.54</v>
      </c>
      <c r="F27" s="144">
        <v>-0.04</v>
      </c>
      <c r="G27" s="125"/>
      <c r="H27" s="148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</row>
    <row r="28" spans="2:25" s="172" customFormat="1" ht="15">
      <c r="B28" s="127" t="s">
        <v>9</v>
      </c>
      <c r="C28" s="92"/>
      <c r="D28" s="91"/>
      <c r="E28" s="132">
        <f>+E21+E24+E26+E27</f>
        <v>26212.47</v>
      </c>
      <c r="F28" s="132">
        <f>+F21+F24+F26+F27</f>
        <v>99.99999999999999</v>
      </c>
      <c r="G28" s="128"/>
      <c r="H28" s="134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</row>
    <row r="29" spans="2:25" s="172" customFormat="1" ht="15">
      <c r="B29" s="126" t="s">
        <v>179</v>
      </c>
      <c r="C29" s="18"/>
      <c r="D29" s="17"/>
      <c r="E29" s="103"/>
      <c r="F29" s="102"/>
      <c r="G29" s="162"/>
      <c r="H29" s="134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</row>
    <row r="30" spans="2:25" s="235" customFormat="1" ht="15">
      <c r="B30" s="126" t="s">
        <v>202</v>
      </c>
      <c r="C30" s="18"/>
      <c r="D30" s="17"/>
      <c r="E30" s="103"/>
      <c r="F30" s="102"/>
      <c r="G30" s="162"/>
      <c r="H30" s="134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</row>
    <row r="31" spans="2:25" s="172" customFormat="1" ht="15">
      <c r="B31" s="260" t="s">
        <v>7</v>
      </c>
      <c r="C31" s="261"/>
      <c r="D31" s="261"/>
      <c r="E31" s="261"/>
      <c r="F31" s="261"/>
      <c r="G31" s="262"/>
      <c r="H31" s="148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</row>
    <row r="32" spans="2:25" s="172" customFormat="1" ht="12" customHeight="1" hidden="1">
      <c r="B32" s="129" t="s">
        <v>6</v>
      </c>
      <c r="C32" s="173"/>
      <c r="D32" s="180"/>
      <c r="E32" s="15"/>
      <c r="F32" s="6"/>
      <c r="G32" s="130"/>
      <c r="H32" s="137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</row>
    <row r="33" spans="2:25" s="172" customFormat="1" ht="12.75" customHeight="1" hidden="1">
      <c r="B33" s="263" t="s">
        <v>111</v>
      </c>
      <c r="C33" s="264"/>
      <c r="D33" s="264"/>
      <c r="E33" s="264"/>
      <c r="F33" s="264"/>
      <c r="G33" s="265"/>
      <c r="H33" s="134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</row>
    <row r="34" spans="2:25" s="172" customFormat="1" ht="19.5" customHeight="1" hidden="1">
      <c r="B34" s="266"/>
      <c r="C34" s="264"/>
      <c r="D34" s="264"/>
      <c r="E34" s="264"/>
      <c r="F34" s="264"/>
      <c r="G34" s="265"/>
      <c r="H34" s="134"/>
      <c r="I34" s="152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</row>
    <row r="35" spans="2:25" s="172" customFormat="1" ht="18.75" customHeight="1" hidden="1">
      <c r="B35" s="267" t="s">
        <v>5</v>
      </c>
      <c r="C35" s="268"/>
      <c r="D35" s="268"/>
      <c r="E35" s="268"/>
      <c r="F35" s="268"/>
      <c r="G35" s="269"/>
      <c r="H35" s="134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</row>
    <row r="36" spans="2:25" s="172" customFormat="1" ht="15" hidden="1">
      <c r="B36" s="14" t="s">
        <v>4</v>
      </c>
      <c r="C36" s="270" t="s">
        <v>93</v>
      </c>
      <c r="D36" s="271"/>
      <c r="E36" s="270" t="s">
        <v>110</v>
      </c>
      <c r="F36" s="272"/>
      <c r="G36" s="271"/>
      <c r="H36" s="134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</row>
    <row r="37" spans="1:25" s="172" customFormat="1" ht="15" hidden="1">
      <c r="A37" s="160" t="s">
        <v>87</v>
      </c>
      <c r="B37" s="12" t="s">
        <v>65</v>
      </c>
      <c r="C37" s="247">
        <v>10.072222</v>
      </c>
      <c r="D37" s="248"/>
      <c r="E37" s="247">
        <v>10.1078</v>
      </c>
      <c r="F37" s="256"/>
      <c r="G37" s="248"/>
      <c r="H37" s="167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</row>
    <row r="38" spans="1:25" s="172" customFormat="1" ht="15" hidden="1">
      <c r="A38" s="160" t="s">
        <v>88</v>
      </c>
      <c r="B38" s="12" t="s">
        <v>64</v>
      </c>
      <c r="C38" s="247">
        <v>10.072222</v>
      </c>
      <c r="D38" s="248"/>
      <c r="E38" s="247">
        <v>10.1078</v>
      </c>
      <c r="F38" s="256"/>
      <c r="G38" s="248"/>
      <c r="H38" s="167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</row>
    <row r="39" spans="1:25" s="172" customFormat="1" ht="15" hidden="1">
      <c r="A39" s="160" t="s">
        <v>86</v>
      </c>
      <c r="B39" s="12" t="s">
        <v>1</v>
      </c>
      <c r="C39" s="247">
        <v>10.0753</v>
      </c>
      <c r="D39" s="248"/>
      <c r="E39" s="247">
        <f>VLOOKUP(C39,'[1]Sheet1'!E$193:F$196,2,0)</f>
        <v>10.1136</v>
      </c>
      <c r="F39" s="256"/>
      <c r="G39" s="248"/>
      <c r="H39" s="167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</row>
    <row r="40" spans="1:25" s="172" customFormat="1" ht="15" hidden="1">
      <c r="A40" s="160" t="s">
        <v>89</v>
      </c>
      <c r="B40" s="12" t="s">
        <v>0</v>
      </c>
      <c r="C40" s="247">
        <v>10.0753</v>
      </c>
      <c r="D40" s="248"/>
      <c r="E40" s="247">
        <f>VLOOKUP(C40,'[1]Sheet1'!E$193:F$196,2,0)</f>
        <v>10.1136</v>
      </c>
      <c r="F40" s="256"/>
      <c r="G40" s="248"/>
      <c r="H40" s="167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</row>
    <row r="41" spans="2:25" s="172" customFormat="1" ht="15" hidden="1">
      <c r="B41" s="257" t="s">
        <v>112</v>
      </c>
      <c r="C41" s="258"/>
      <c r="D41" s="258"/>
      <c r="E41" s="258"/>
      <c r="F41" s="258"/>
      <c r="G41" s="259"/>
      <c r="H41" s="134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</row>
    <row r="42" spans="2:25" s="172" customFormat="1" ht="15" customHeight="1" hidden="1">
      <c r="B42" s="236" t="s">
        <v>113</v>
      </c>
      <c r="C42" s="237"/>
      <c r="D42" s="237"/>
      <c r="E42" s="237"/>
      <c r="F42" s="237"/>
      <c r="G42" s="238"/>
      <c r="H42" s="134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</row>
    <row r="43" spans="2:25" s="172" customFormat="1" ht="15" hidden="1">
      <c r="B43" s="11" t="s">
        <v>116</v>
      </c>
      <c r="C43" s="101"/>
      <c r="D43" s="181"/>
      <c r="E43" s="101"/>
      <c r="F43" s="101"/>
      <c r="G43" s="100"/>
      <c r="H43" s="134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</row>
    <row r="44" spans="2:25" s="172" customFormat="1" ht="15" hidden="1">
      <c r="B44" s="107" t="s">
        <v>114</v>
      </c>
      <c r="C44" s="106"/>
      <c r="D44" s="182"/>
      <c r="E44" s="106"/>
      <c r="F44" s="106"/>
      <c r="G44" s="105"/>
      <c r="H44" s="134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</row>
    <row r="45" spans="2:25" s="172" customFormat="1" ht="15" hidden="1">
      <c r="B45" s="112" t="s">
        <v>67</v>
      </c>
      <c r="C45" s="113"/>
      <c r="D45" s="183"/>
      <c r="E45" s="113"/>
      <c r="F45" s="95"/>
      <c r="G45" s="94"/>
      <c r="H45" s="134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</row>
    <row r="46" spans="2:25" s="172" customFormat="1" ht="15" hidden="1">
      <c r="B46" s="11" t="s">
        <v>115</v>
      </c>
      <c r="C46" s="113"/>
      <c r="D46" s="183"/>
      <c r="E46" s="113"/>
      <c r="F46" s="95"/>
      <c r="G46" s="94"/>
      <c r="H46" s="134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</row>
    <row r="47" spans="2:25" s="172" customFormat="1" ht="15" hidden="1">
      <c r="B47" s="11" t="s">
        <v>109</v>
      </c>
      <c r="C47" s="113"/>
      <c r="D47" s="183"/>
      <c r="E47" s="113"/>
      <c r="F47" s="95"/>
      <c r="G47" s="94"/>
      <c r="H47" s="134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</row>
    <row r="48" ht="15">
      <c r="E48" s="152"/>
    </row>
    <row r="49" ht="15">
      <c r="E49" s="152"/>
    </row>
    <row r="50" ht="15">
      <c r="E50" s="152"/>
    </row>
  </sheetData>
  <sheetProtection/>
  <mergeCells count="15">
    <mergeCell ref="B31:G31"/>
    <mergeCell ref="B33:G34"/>
    <mergeCell ref="B35:G35"/>
    <mergeCell ref="C36:D36"/>
    <mergeCell ref="E36:G36"/>
    <mergeCell ref="C37:D37"/>
    <mergeCell ref="E37:G37"/>
    <mergeCell ref="B41:G41"/>
    <mergeCell ref="B42:G42"/>
    <mergeCell ref="C38:D38"/>
    <mergeCell ref="E38:G38"/>
    <mergeCell ref="C39:D39"/>
    <mergeCell ref="E39:G39"/>
    <mergeCell ref="C40:D40"/>
    <mergeCell ref="E40:G4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Y47"/>
  <sheetViews>
    <sheetView zoomScale="85" zoomScaleNormal="85" zoomScalePageLayoutView="0" workbookViewId="0" topLeftCell="B19">
      <selection activeCell="B27" sqref="B27"/>
    </sheetView>
  </sheetViews>
  <sheetFormatPr defaultColWidth="9.140625" defaultRowHeight="12.75"/>
  <cols>
    <col min="1" max="1" width="6.7109375" style="135" hidden="1" customWidth="1"/>
    <col min="2" max="2" width="119.140625" style="135" bestFit="1" customWidth="1"/>
    <col min="3" max="3" width="12.421875" style="135" bestFit="1" customWidth="1"/>
    <col min="4" max="4" width="11.421875" style="184" bestFit="1" customWidth="1"/>
    <col min="5" max="5" width="17.8515625" style="135" bestFit="1" customWidth="1"/>
    <col min="6" max="6" width="9.28125" style="135" bestFit="1" customWidth="1"/>
    <col min="7" max="7" width="17.421875" style="135" bestFit="1" customWidth="1"/>
    <col min="8" max="8" width="39.57421875" style="134" bestFit="1" customWidth="1"/>
    <col min="9" max="16384" width="9.140625" style="135" customWidth="1"/>
  </cols>
  <sheetData>
    <row r="1" spans="2:25" s="172" customFormat="1" ht="15">
      <c r="B1" s="114" t="s">
        <v>27</v>
      </c>
      <c r="C1" s="115"/>
      <c r="D1" s="174"/>
      <c r="E1" s="117"/>
      <c r="F1" s="118"/>
      <c r="G1" s="119"/>
      <c r="H1" s="134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</row>
    <row r="2" spans="2:25" s="172" customFormat="1" ht="15">
      <c r="B2" s="120" t="s">
        <v>128</v>
      </c>
      <c r="C2" s="40"/>
      <c r="D2" s="175"/>
      <c r="E2" s="40"/>
      <c r="F2" s="99"/>
      <c r="G2" s="149"/>
      <c r="H2" s="134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</row>
    <row r="3" spans="2:25" s="172" customFormat="1" ht="15">
      <c r="B3" s="35" t="str">
        <f>+LTFMPXVIA!B3</f>
        <v>Portfolio as on July 31, 2020</v>
      </c>
      <c r="C3" s="33"/>
      <c r="D3" s="176"/>
      <c r="E3" s="33"/>
      <c r="F3" s="32"/>
      <c r="G3" s="121"/>
      <c r="H3" s="134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</row>
    <row r="4" spans="2:25" s="172" customFormat="1" ht="15">
      <c r="B4" s="120"/>
      <c r="C4" s="33"/>
      <c r="D4" s="176"/>
      <c r="E4" s="33"/>
      <c r="F4" s="32"/>
      <c r="G4" s="121"/>
      <c r="H4" s="134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</row>
    <row r="5" spans="2:25" s="172" customFormat="1" ht="30">
      <c r="B5" s="122" t="s">
        <v>26</v>
      </c>
      <c r="C5" s="88" t="s">
        <v>25</v>
      </c>
      <c r="D5" s="177" t="s">
        <v>24</v>
      </c>
      <c r="E5" s="30" t="s">
        <v>23</v>
      </c>
      <c r="F5" s="98" t="s">
        <v>22</v>
      </c>
      <c r="G5" s="123" t="s">
        <v>21</v>
      </c>
      <c r="H5" s="134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</row>
    <row r="6" spans="2:25" s="172" customFormat="1" ht="15">
      <c r="B6" s="124" t="s">
        <v>20</v>
      </c>
      <c r="C6" s="82"/>
      <c r="D6" s="84"/>
      <c r="E6" s="185"/>
      <c r="F6" s="186"/>
      <c r="G6" s="187"/>
      <c r="H6" s="134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</row>
    <row r="7" spans="2:25" s="188" customFormat="1" ht="15">
      <c r="B7" s="124" t="s">
        <v>19</v>
      </c>
      <c r="C7" s="82"/>
      <c r="D7" s="84"/>
      <c r="E7" s="185"/>
      <c r="F7" s="186"/>
      <c r="G7" s="187"/>
      <c r="H7" s="134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</row>
    <row r="8" spans="2:25" s="188" customFormat="1" ht="15">
      <c r="B8" s="124" t="s">
        <v>18</v>
      </c>
      <c r="C8" s="82"/>
      <c r="D8" s="84"/>
      <c r="E8" s="185"/>
      <c r="F8" s="186"/>
      <c r="G8" s="187"/>
      <c r="H8" s="134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</row>
    <row r="9" spans="2:25" s="188" customFormat="1" ht="15">
      <c r="B9" s="189" t="s">
        <v>32</v>
      </c>
      <c r="C9" s="169" t="s">
        <v>14</v>
      </c>
      <c r="D9" s="190">
        <v>50</v>
      </c>
      <c r="E9" s="191">
        <v>570.35</v>
      </c>
      <c r="F9" s="144">
        <v>8.51</v>
      </c>
      <c r="G9" s="192" t="s">
        <v>134</v>
      </c>
      <c r="H9" s="134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</row>
    <row r="10" spans="2:25" s="188" customFormat="1" ht="15">
      <c r="B10" s="189" t="s">
        <v>15</v>
      </c>
      <c r="C10" s="169" t="s">
        <v>14</v>
      </c>
      <c r="D10" s="190">
        <v>50</v>
      </c>
      <c r="E10" s="191">
        <v>562.03</v>
      </c>
      <c r="F10" s="144">
        <v>8.38</v>
      </c>
      <c r="G10" s="192" t="s">
        <v>123</v>
      </c>
      <c r="H10" s="134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</row>
    <row r="11" spans="2:25" s="219" customFormat="1" ht="15">
      <c r="B11" s="189" t="s">
        <v>120</v>
      </c>
      <c r="C11" s="169" t="s">
        <v>33</v>
      </c>
      <c r="D11" s="190">
        <v>50</v>
      </c>
      <c r="E11" s="191">
        <v>561.87</v>
      </c>
      <c r="F11" s="144">
        <v>8.38</v>
      </c>
      <c r="G11" s="192" t="s">
        <v>124</v>
      </c>
      <c r="H11" s="134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</row>
    <row r="12" spans="2:25" s="188" customFormat="1" ht="15">
      <c r="B12" s="189" t="s">
        <v>137</v>
      </c>
      <c r="C12" s="169" t="s">
        <v>14</v>
      </c>
      <c r="D12" s="190">
        <v>50</v>
      </c>
      <c r="E12" s="191">
        <v>560.61</v>
      </c>
      <c r="F12" s="144">
        <v>8.36</v>
      </c>
      <c r="G12" s="192" t="s">
        <v>139</v>
      </c>
      <c r="H12" s="134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</row>
    <row r="13" spans="2:25" s="193" customFormat="1" ht="15">
      <c r="B13" s="189" t="s">
        <v>130</v>
      </c>
      <c r="C13" s="169" t="s">
        <v>14</v>
      </c>
      <c r="D13" s="190">
        <v>50</v>
      </c>
      <c r="E13" s="191">
        <v>552.95</v>
      </c>
      <c r="F13" s="144">
        <v>8.25</v>
      </c>
      <c r="G13" s="192" t="s">
        <v>132</v>
      </c>
      <c r="H13" s="134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</row>
    <row r="14" spans="2:25" s="188" customFormat="1" ht="15">
      <c r="B14" s="189" t="s">
        <v>16</v>
      </c>
      <c r="C14" s="169" t="s">
        <v>14</v>
      </c>
      <c r="D14" s="190">
        <v>50</v>
      </c>
      <c r="E14" s="191">
        <v>549.35</v>
      </c>
      <c r="F14" s="144">
        <v>8.19</v>
      </c>
      <c r="G14" s="192" t="s">
        <v>122</v>
      </c>
      <c r="H14" s="134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</row>
    <row r="15" spans="2:25" s="188" customFormat="1" ht="15">
      <c r="B15" s="189" t="s">
        <v>90</v>
      </c>
      <c r="C15" s="169" t="s">
        <v>14</v>
      </c>
      <c r="D15" s="190">
        <v>50</v>
      </c>
      <c r="E15" s="191">
        <v>542.25</v>
      </c>
      <c r="F15" s="144">
        <v>8.09</v>
      </c>
      <c r="G15" s="192" t="s">
        <v>91</v>
      </c>
      <c r="H15" s="134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</row>
    <row r="16" spans="2:25" s="188" customFormat="1" ht="15">
      <c r="B16" s="189" t="s">
        <v>53</v>
      </c>
      <c r="C16" s="169" t="s">
        <v>14</v>
      </c>
      <c r="D16" s="190">
        <v>50</v>
      </c>
      <c r="E16" s="191">
        <v>530.12</v>
      </c>
      <c r="F16" s="144">
        <v>7.91</v>
      </c>
      <c r="G16" s="192" t="s">
        <v>133</v>
      </c>
      <c r="H16" s="134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</row>
    <row r="17" spans="2:25" s="188" customFormat="1" ht="15">
      <c r="B17" s="189" t="s">
        <v>117</v>
      </c>
      <c r="C17" s="169" t="s">
        <v>118</v>
      </c>
      <c r="D17" s="190">
        <v>50</v>
      </c>
      <c r="E17" s="191">
        <v>527.74</v>
      </c>
      <c r="F17" s="144">
        <v>7.87</v>
      </c>
      <c r="G17" s="192" t="s">
        <v>168</v>
      </c>
      <c r="H17" s="134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</row>
    <row r="18" spans="2:25" s="188" customFormat="1" ht="15">
      <c r="B18" s="189" t="s">
        <v>73</v>
      </c>
      <c r="C18" s="169" t="s">
        <v>14</v>
      </c>
      <c r="D18" s="190">
        <v>50</v>
      </c>
      <c r="E18" s="191">
        <v>521.92</v>
      </c>
      <c r="F18" s="144">
        <v>7.78</v>
      </c>
      <c r="G18" s="192" t="s">
        <v>135</v>
      </c>
      <c r="H18" s="134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</row>
    <row r="19" spans="2:25" s="212" customFormat="1" ht="15">
      <c r="B19" s="189" t="s">
        <v>145</v>
      </c>
      <c r="C19" s="169" t="s">
        <v>14</v>
      </c>
      <c r="D19" s="190">
        <v>45</v>
      </c>
      <c r="E19" s="191">
        <v>513.55</v>
      </c>
      <c r="F19" s="144">
        <v>7.66</v>
      </c>
      <c r="G19" s="192" t="s">
        <v>121</v>
      </c>
      <c r="H19" s="134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</row>
    <row r="20" spans="2:25" s="212" customFormat="1" ht="15">
      <c r="B20" s="189" t="s">
        <v>129</v>
      </c>
      <c r="C20" s="169" t="s">
        <v>14</v>
      </c>
      <c r="D20" s="190">
        <v>30000</v>
      </c>
      <c r="E20" s="191">
        <v>333.68</v>
      </c>
      <c r="F20" s="144">
        <v>4.98</v>
      </c>
      <c r="G20" s="192" t="s">
        <v>131</v>
      </c>
      <c r="H20" s="134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</row>
    <row r="21" spans="2:25" s="188" customFormat="1" ht="15">
      <c r="B21" s="189" t="s">
        <v>165</v>
      </c>
      <c r="C21" s="169" t="s">
        <v>166</v>
      </c>
      <c r="D21" s="190">
        <v>20</v>
      </c>
      <c r="E21" s="191">
        <v>211.28</v>
      </c>
      <c r="F21" s="144">
        <v>3.15</v>
      </c>
      <c r="G21" s="192" t="s">
        <v>167</v>
      </c>
      <c r="H21" s="134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</row>
    <row r="22" spans="2:25" s="188" customFormat="1" ht="15">
      <c r="B22" s="138" t="s">
        <v>13</v>
      </c>
      <c r="C22" s="169"/>
      <c r="D22" s="50"/>
      <c r="E22" s="57">
        <f>SUM(E9:E21)</f>
        <v>6537.700000000001</v>
      </c>
      <c r="F22" s="57">
        <f>SUM(F9:F21)</f>
        <v>97.51</v>
      </c>
      <c r="G22" s="187"/>
      <c r="H22" s="134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</row>
    <row r="23" spans="2:25" s="172" customFormat="1" ht="15">
      <c r="B23" s="124" t="s">
        <v>136</v>
      </c>
      <c r="C23" s="19"/>
      <c r="D23" s="179"/>
      <c r="E23" s="131">
        <v>170.4</v>
      </c>
      <c r="F23" s="144">
        <v>2.54</v>
      </c>
      <c r="G23" s="125"/>
      <c r="H23" s="148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</row>
    <row r="24" spans="2:25" s="172" customFormat="1" ht="15">
      <c r="B24" s="124" t="s">
        <v>10</v>
      </c>
      <c r="C24" s="19"/>
      <c r="D24" s="179"/>
      <c r="E24" s="131">
        <v>-2.38</v>
      </c>
      <c r="F24" s="144">
        <v>-0.05</v>
      </c>
      <c r="G24" s="125"/>
      <c r="H24" s="148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</row>
    <row r="25" spans="2:25" s="172" customFormat="1" ht="15">
      <c r="B25" s="127" t="s">
        <v>9</v>
      </c>
      <c r="C25" s="92"/>
      <c r="D25" s="91"/>
      <c r="E25" s="132">
        <f>+E23+E24+E22</f>
        <v>6705.720000000001</v>
      </c>
      <c r="F25" s="132">
        <f>+F23+F24+F22</f>
        <v>100</v>
      </c>
      <c r="G25" s="128"/>
      <c r="H25" s="134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</row>
    <row r="26" spans="2:25" s="172" customFormat="1" ht="15">
      <c r="B26" s="126" t="s">
        <v>179</v>
      </c>
      <c r="C26" s="18"/>
      <c r="D26" s="17"/>
      <c r="E26" s="103"/>
      <c r="F26" s="102"/>
      <c r="G26" s="162"/>
      <c r="H26" s="134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</row>
    <row r="27" spans="2:25" s="235" customFormat="1" ht="15">
      <c r="B27" s="126" t="s">
        <v>202</v>
      </c>
      <c r="C27" s="18"/>
      <c r="D27" s="17"/>
      <c r="E27" s="103"/>
      <c r="F27" s="102"/>
      <c r="G27" s="162"/>
      <c r="H27" s="134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</row>
    <row r="28" spans="2:25" s="172" customFormat="1" ht="15">
      <c r="B28" s="260" t="s">
        <v>7</v>
      </c>
      <c r="C28" s="261"/>
      <c r="D28" s="261"/>
      <c r="E28" s="261"/>
      <c r="F28" s="261"/>
      <c r="G28" s="262"/>
      <c r="H28" s="148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</row>
    <row r="29" spans="2:25" s="172" customFormat="1" ht="12" customHeight="1" hidden="1">
      <c r="B29" s="129" t="s">
        <v>6</v>
      </c>
      <c r="C29" s="173"/>
      <c r="D29" s="180"/>
      <c r="E29" s="15"/>
      <c r="F29" s="6"/>
      <c r="G29" s="130"/>
      <c r="H29" s="137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</row>
    <row r="30" spans="2:25" s="172" customFormat="1" ht="12.75" customHeight="1" hidden="1">
      <c r="B30" s="263" t="s">
        <v>111</v>
      </c>
      <c r="C30" s="264"/>
      <c r="D30" s="264"/>
      <c r="E30" s="264"/>
      <c r="F30" s="264"/>
      <c r="G30" s="265"/>
      <c r="H30" s="134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</row>
    <row r="31" spans="2:25" s="172" customFormat="1" ht="19.5" customHeight="1" hidden="1">
      <c r="B31" s="266"/>
      <c r="C31" s="264"/>
      <c r="D31" s="264"/>
      <c r="E31" s="264"/>
      <c r="F31" s="264"/>
      <c r="G31" s="265"/>
      <c r="H31" s="134"/>
      <c r="I31" s="152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</row>
    <row r="32" spans="2:25" s="172" customFormat="1" ht="18.75" customHeight="1" hidden="1">
      <c r="B32" s="267" t="s">
        <v>5</v>
      </c>
      <c r="C32" s="268"/>
      <c r="D32" s="268"/>
      <c r="E32" s="268"/>
      <c r="F32" s="268"/>
      <c r="G32" s="269"/>
      <c r="H32" s="134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</row>
    <row r="33" spans="2:25" s="172" customFormat="1" ht="15" hidden="1">
      <c r="B33" s="14" t="s">
        <v>4</v>
      </c>
      <c r="C33" s="270" t="s">
        <v>93</v>
      </c>
      <c r="D33" s="271"/>
      <c r="E33" s="270" t="s">
        <v>110</v>
      </c>
      <c r="F33" s="272"/>
      <c r="G33" s="271"/>
      <c r="H33" s="134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</row>
    <row r="34" spans="1:25" s="172" customFormat="1" ht="15" hidden="1">
      <c r="A34" s="160" t="s">
        <v>87</v>
      </c>
      <c r="B34" s="12" t="s">
        <v>65</v>
      </c>
      <c r="C34" s="247">
        <v>10.072222</v>
      </c>
      <c r="D34" s="248"/>
      <c r="E34" s="247">
        <v>10.1078</v>
      </c>
      <c r="F34" s="256"/>
      <c r="G34" s="248"/>
      <c r="H34" s="167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</row>
    <row r="35" spans="1:25" s="172" customFormat="1" ht="15" hidden="1">
      <c r="A35" s="160" t="s">
        <v>88</v>
      </c>
      <c r="B35" s="12" t="s">
        <v>64</v>
      </c>
      <c r="C35" s="247">
        <v>10.072222</v>
      </c>
      <c r="D35" s="248"/>
      <c r="E35" s="247">
        <v>10.1078</v>
      </c>
      <c r="F35" s="256"/>
      <c r="G35" s="248"/>
      <c r="H35" s="167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</row>
    <row r="36" spans="1:25" s="172" customFormat="1" ht="15" hidden="1">
      <c r="A36" s="160" t="s">
        <v>86</v>
      </c>
      <c r="B36" s="12" t="s">
        <v>1</v>
      </c>
      <c r="C36" s="247">
        <v>10.0753</v>
      </c>
      <c r="D36" s="248"/>
      <c r="E36" s="247">
        <f>VLOOKUP(C36,'[1]Sheet1'!E$193:F$196,2,0)</f>
        <v>10.1136</v>
      </c>
      <c r="F36" s="256"/>
      <c r="G36" s="248"/>
      <c r="H36" s="167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</row>
    <row r="37" spans="1:25" s="172" customFormat="1" ht="15" hidden="1">
      <c r="A37" s="160" t="s">
        <v>89</v>
      </c>
      <c r="B37" s="12" t="s">
        <v>0</v>
      </c>
      <c r="C37" s="247">
        <v>10.0753</v>
      </c>
      <c r="D37" s="248"/>
      <c r="E37" s="247">
        <f>VLOOKUP(C37,'[1]Sheet1'!E$193:F$196,2,0)</f>
        <v>10.1136</v>
      </c>
      <c r="F37" s="256"/>
      <c r="G37" s="248"/>
      <c r="H37" s="167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</row>
    <row r="38" spans="2:25" s="172" customFormat="1" ht="15" hidden="1">
      <c r="B38" s="257" t="s">
        <v>112</v>
      </c>
      <c r="C38" s="258"/>
      <c r="D38" s="258"/>
      <c r="E38" s="258"/>
      <c r="F38" s="258"/>
      <c r="G38" s="259"/>
      <c r="H38" s="134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</row>
    <row r="39" spans="2:25" s="172" customFormat="1" ht="15" customHeight="1" hidden="1">
      <c r="B39" s="236" t="s">
        <v>113</v>
      </c>
      <c r="C39" s="237"/>
      <c r="D39" s="237"/>
      <c r="E39" s="237"/>
      <c r="F39" s="237"/>
      <c r="G39" s="238"/>
      <c r="H39" s="134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</row>
    <row r="40" spans="2:25" s="172" customFormat="1" ht="15" hidden="1">
      <c r="B40" s="11" t="s">
        <v>116</v>
      </c>
      <c r="C40" s="101"/>
      <c r="D40" s="181"/>
      <c r="E40" s="101"/>
      <c r="F40" s="101"/>
      <c r="G40" s="100"/>
      <c r="H40" s="134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</row>
    <row r="41" spans="2:25" s="172" customFormat="1" ht="15" hidden="1">
      <c r="B41" s="107" t="s">
        <v>114</v>
      </c>
      <c r="C41" s="106"/>
      <c r="D41" s="182"/>
      <c r="E41" s="106"/>
      <c r="F41" s="106"/>
      <c r="G41" s="105"/>
      <c r="H41" s="134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</row>
    <row r="42" spans="2:25" s="172" customFormat="1" ht="15" hidden="1">
      <c r="B42" s="112" t="s">
        <v>67</v>
      </c>
      <c r="C42" s="113"/>
      <c r="D42" s="183"/>
      <c r="E42" s="113"/>
      <c r="F42" s="95"/>
      <c r="G42" s="94"/>
      <c r="H42" s="134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</row>
    <row r="43" spans="2:25" s="172" customFormat="1" ht="15" hidden="1">
      <c r="B43" s="11" t="s">
        <v>115</v>
      </c>
      <c r="C43" s="113"/>
      <c r="D43" s="183"/>
      <c r="E43" s="113"/>
      <c r="F43" s="95"/>
      <c r="G43" s="94"/>
      <c r="H43" s="134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</row>
    <row r="44" spans="2:25" s="172" customFormat="1" ht="15" hidden="1">
      <c r="B44" s="11" t="s">
        <v>109</v>
      </c>
      <c r="C44" s="113"/>
      <c r="D44" s="183"/>
      <c r="E44" s="113"/>
      <c r="F44" s="95"/>
      <c r="G44" s="94"/>
      <c r="H44" s="134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</row>
    <row r="45" ht="15">
      <c r="E45" s="152"/>
    </row>
    <row r="46" ht="15">
      <c r="E46" s="206"/>
    </row>
    <row r="47" ht="15">
      <c r="E47" s="209"/>
    </row>
  </sheetData>
  <sheetProtection/>
  <mergeCells count="15">
    <mergeCell ref="B28:G28"/>
    <mergeCell ref="B30:G31"/>
    <mergeCell ref="B32:G32"/>
    <mergeCell ref="C33:D33"/>
    <mergeCell ref="E33:G33"/>
    <mergeCell ref="C34:D34"/>
    <mergeCell ref="E34:G34"/>
    <mergeCell ref="B38:G38"/>
    <mergeCell ref="B39:G39"/>
    <mergeCell ref="C35:D35"/>
    <mergeCell ref="E35:G35"/>
    <mergeCell ref="C36:D36"/>
    <mergeCell ref="E36:G36"/>
    <mergeCell ref="C37:D37"/>
    <mergeCell ref="E37:G37"/>
  </mergeCells>
  <printOptions/>
  <pageMargins left="0.7" right="0.7" top="0.75" bottom="0.75" header="0.3" footer="0.3"/>
  <pageSetup horizontalDpi="600" verticalDpi="600" orientation="portrait" paperSize="9" r:id="rId1"/>
  <ignoredErrors>
    <ignoredError sqref="F22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Y51"/>
  <sheetViews>
    <sheetView zoomScale="85" zoomScaleNormal="85" zoomScalePageLayoutView="0" workbookViewId="0" topLeftCell="B19">
      <selection activeCell="B31" sqref="B31"/>
    </sheetView>
  </sheetViews>
  <sheetFormatPr defaultColWidth="9.140625" defaultRowHeight="12.75"/>
  <cols>
    <col min="1" max="1" width="6.7109375" style="135" hidden="1" customWidth="1"/>
    <col min="2" max="2" width="119.140625" style="135" bestFit="1" customWidth="1"/>
    <col min="3" max="3" width="12.421875" style="135" bestFit="1" customWidth="1"/>
    <col min="4" max="4" width="11.421875" style="184" bestFit="1" customWidth="1"/>
    <col min="5" max="5" width="17.8515625" style="135" bestFit="1" customWidth="1"/>
    <col min="6" max="6" width="9.28125" style="135" bestFit="1" customWidth="1"/>
    <col min="7" max="7" width="17.421875" style="135" bestFit="1" customWidth="1"/>
    <col min="8" max="8" width="39.57421875" style="134" bestFit="1" customWidth="1"/>
    <col min="9" max="16384" width="9.140625" style="135" customWidth="1"/>
  </cols>
  <sheetData>
    <row r="1" spans="2:25" s="193" customFormat="1" ht="15">
      <c r="B1" s="114" t="s">
        <v>27</v>
      </c>
      <c r="C1" s="115"/>
      <c r="D1" s="174"/>
      <c r="E1" s="117"/>
      <c r="F1" s="118"/>
      <c r="G1" s="119"/>
      <c r="H1" s="134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</row>
    <row r="2" spans="2:25" s="193" customFormat="1" ht="15">
      <c r="B2" s="120" t="s">
        <v>142</v>
      </c>
      <c r="C2" s="40"/>
      <c r="D2" s="175"/>
      <c r="E2" s="40"/>
      <c r="F2" s="99"/>
      <c r="G2" s="149"/>
      <c r="H2" s="134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</row>
    <row r="3" spans="2:25" s="193" customFormat="1" ht="15">
      <c r="B3" s="35" t="str">
        <f>+LTFMPXVIA!B3</f>
        <v>Portfolio as on July 31, 2020</v>
      </c>
      <c r="C3" s="33"/>
      <c r="D3" s="176"/>
      <c r="E3" s="33"/>
      <c r="F3" s="32"/>
      <c r="G3" s="121"/>
      <c r="H3" s="134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</row>
    <row r="4" spans="2:25" s="193" customFormat="1" ht="15">
      <c r="B4" s="120"/>
      <c r="C4" s="33"/>
      <c r="D4" s="176"/>
      <c r="E4" s="33"/>
      <c r="F4" s="32"/>
      <c r="G4" s="121"/>
      <c r="H4" s="134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</row>
    <row r="5" spans="2:25" s="193" customFormat="1" ht="30">
      <c r="B5" s="122" t="s">
        <v>26</v>
      </c>
      <c r="C5" s="88" t="s">
        <v>25</v>
      </c>
      <c r="D5" s="177" t="s">
        <v>24</v>
      </c>
      <c r="E5" s="30" t="s">
        <v>23</v>
      </c>
      <c r="F5" s="98" t="s">
        <v>22</v>
      </c>
      <c r="G5" s="123" t="s">
        <v>21</v>
      </c>
      <c r="H5" s="134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</row>
    <row r="6" spans="2:25" s="193" customFormat="1" ht="15">
      <c r="B6" s="124" t="s">
        <v>20</v>
      </c>
      <c r="C6" s="82"/>
      <c r="D6" s="84"/>
      <c r="E6" s="185"/>
      <c r="F6" s="186"/>
      <c r="G6" s="187"/>
      <c r="H6" s="134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</row>
    <row r="7" spans="2:25" s="202" customFormat="1" ht="15">
      <c r="B7" s="124" t="s">
        <v>19</v>
      </c>
      <c r="C7" s="82"/>
      <c r="D7" s="84"/>
      <c r="E7" s="185"/>
      <c r="F7" s="186"/>
      <c r="G7" s="187"/>
      <c r="H7" s="134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</row>
    <row r="8" spans="2:25" s="202" customFormat="1" ht="15">
      <c r="B8" s="124" t="s">
        <v>18</v>
      </c>
      <c r="C8" s="82"/>
      <c r="D8" s="84"/>
      <c r="E8" s="185"/>
      <c r="F8" s="186"/>
      <c r="G8" s="187"/>
      <c r="H8" s="134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</row>
    <row r="9" spans="2:25" s="202" customFormat="1" ht="15">
      <c r="B9" s="126" t="s">
        <v>120</v>
      </c>
      <c r="C9" s="169" t="s">
        <v>33</v>
      </c>
      <c r="D9" s="190">
        <v>180</v>
      </c>
      <c r="E9" s="191">
        <v>1994.57</v>
      </c>
      <c r="F9" s="144">
        <v>8.66</v>
      </c>
      <c r="G9" s="203" t="s">
        <v>148</v>
      </c>
      <c r="H9" s="134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</row>
    <row r="10" spans="2:25" s="202" customFormat="1" ht="15">
      <c r="B10" s="126" t="s">
        <v>15</v>
      </c>
      <c r="C10" s="169" t="s">
        <v>14</v>
      </c>
      <c r="D10" s="190">
        <v>180</v>
      </c>
      <c r="E10" s="191">
        <v>1983.22</v>
      </c>
      <c r="F10" s="144">
        <v>8.62</v>
      </c>
      <c r="G10" s="203" t="s">
        <v>105</v>
      </c>
      <c r="H10" s="134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</row>
    <row r="11" spans="2:25" s="202" customFormat="1" ht="15">
      <c r="B11" s="126" t="s">
        <v>94</v>
      </c>
      <c r="C11" s="169" t="s">
        <v>14</v>
      </c>
      <c r="D11" s="190">
        <v>180</v>
      </c>
      <c r="E11" s="191">
        <v>1939.02</v>
      </c>
      <c r="F11" s="144">
        <v>8.42</v>
      </c>
      <c r="G11" s="203" t="s">
        <v>147</v>
      </c>
      <c r="H11" s="134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</row>
    <row r="12" spans="2:25" s="202" customFormat="1" ht="15">
      <c r="B12" s="126" t="s">
        <v>73</v>
      </c>
      <c r="C12" s="169" t="s">
        <v>14</v>
      </c>
      <c r="D12" s="190">
        <v>165</v>
      </c>
      <c r="E12" s="191">
        <v>1798.29</v>
      </c>
      <c r="F12" s="144">
        <v>7.81</v>
      </c>
      <c r="G12" s="203" t="s">
        <v>181</v>
      </c>
      <c r="H12" s="134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</row>
    <row r="13" spans="2:25" s="202" customFormat="1" ht="15">
      <c r="B13" s="126" t="s">
        <v>32</v>
      </c>
      <c r="C13" s="169" t="s">
        <v>14</v>
      </c>
      <c r="D13" s="190">
        <v>158</v>
      </c>
      <c r="E13" s="191">
        <v>1734.18</v>
      </c>
      <c r="F13" s="144">
        <v>7.53</v>
      </c>
      <c r="G13" s="203" t="s">
        <v>146</v>
      </c>
      <c r="H13" s="134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</row>
    <row r="14" spans="2:25" s="202" customFormat="1" ht="15">
      <c r="B14" s="126" t="s">
        <v>72</v>
      </c>
      <c r="C14" s="169" t="s">
        <v>33</v>
      </c>
      <c r="D14" s="190">
        <v>150</v>
      </c>
      <c r="E14" s="191">
        <v>1666.72</v>
      </c>
      <c r="F14" s="144">
        <v>7.24</v>
      </c>
      <c r="G14" s="203" t="s">
        <v>150</v>
      </c>
      <c r="H14" s="134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</row>
    <row r="15" spans="2:25" s="212" customFormat="1" ht="15">
      <c r="B15" s="126" t="s">
        <v>186</v>
      </c>
      <c r="C15" s="169" t="s">
        <v>14</v>
      </c>
      <c r="D15" s="190">
        <v>150</v>
      </c>
      <c r="E15" s="191">
        <v>1664.2</v>
      </c>
      <c r="F15" s="144">
        <v>7.23</v>
      </c>
      <c r="G15" s="203" t="s">
        <v>103</v>
      </c>
      <c r="H15" s="134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</row>
    <row r="16" spans="2:25" s="202" customFormat="1" ht="15">
      <c r="B16" s="126" t="s">
        <v>145</v>
      </c>
      <c r="C16" s="169" t="s">
        <v>14</v>
      </c>
      <c r="D16" s="190">
        <v>150</v>
      </c>
      <c r="E16" s="191">
        <v>1632.31</v>
      </c>
      <c r="F16" s="144">
        <v>7.09</v>
      </c>
      <c r="G16" s="203" t="s">
        <v>149</v>
      </c>
      <c r="H16" s="134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</row>
    <row r="17" spans="2:25" s="217" customFormat="1" ht="15">
      <c r="B17" s="126" t="s">
        <v>16</v>
      </c>
      <c r="C17" s="169" t="s">
        <v>14</v>
      </c>
      <c r="D17" s="190">
        <v>100</v>
      </c>
      <c r="E17" s="191">
        <v>1082.51</v>
      </c>
      <c r="F17" s="133">
        <v>4.7</v>
      </c>
      <c r="G17" s="203" t="s">
        <v>169</v>
      </c>
      <c r="H17" s="134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</row>
    <row r="18" spans="2:25" s="202" customFormat="1" ht="15">
      <c r="B18" s="138" t="s">
        <v>13</v>
      </c>
      <c r="C18" s="169"/>
      <c r="D18" s="205"/>
      <c r="E18" s="57">
        <f>SUM(E9:E17)</f>
        <v>15495.019999999999</v>
      </c>
      <c r="F18" s="57">
        <f>SUM(F6:F17)</f>
        <v>67.30000000000001</v>
      </c>
      <c r="G18" s="203"/>
      <c r="H18" s="134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</row>
    <row r="19" spans="2:25" s="202" customFormat="1" ht="15">
      <c r="B19" s="140" t="s">
        <v>30</v>
      </c>
      <c r="C19" s="27"/>
      <c r="D19" s="50"/>
      <c r="E19" s="155"/>
      <c r="F19" s="155"/>
      <c r="G19" s="187"/>
      <c r="H19" s="134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</row>
    <row r="20" spans="2:25" s="202" customFormat="1" ht="15">
      <c r="B20" s="140" t="s">
        <v>18</v>
      </c>
      <c r="C20" s="27"/>
      <c r="D20" s="50"/>
      <c r="E20" s="155"/>
      <c r="F20" s="155"/>
      <c r="G20" s="187"/>
      <c r="H20" s="134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</row>
    <row r="21" spans="2:25" s="202" customFormat="1" ht="15">
      <c r="B21" s="141" t="s">
        <v>151</v>
      </c>
      <c r="C21" s="26" t="s">
        <v>14</v>
      </c>
      <c r="D21" s="50">
        <v>190</v>
      </c>
      <c r="E21" s="146">
        <v>2337.78</v>
      </c>
      <c r="F21" s="144">
        <v>10.16</v>
      </c>
      <c r="G21" s="203" t="s">
        <v>154</v>
      </c>
      <c r="H21" s="134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</row>
    <row r="22" spans="2:25" s="202" customFormat="1" ht="15">
      <c r="B22" s="204" t="s">
        <v>152</v>
      </c>
      <c r="C22" s="26" t="s">
        <v>33</v>
      </c>
      <c r="D22" s="50">
        <v>180</v>
      </c>
      <c r="E22" s="146">
        <v>2210.82</v>
      </c>
      <c r="F22" s="144">
        <v>9.6</v>
      </c>
      <c r="G22" s="203" t="s">
        <v>155</v>
      </c>
      <c r="H22" s="134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</row>
    <row r="23" spans="2:25" s="202" customFormat="1" ht="15">
      <c r="B23" s="141" t="s">
        <v>17</v>
      </c>
      <c r="C23" s="26" t="s">
        <v>14</v>
      </c>
      <c r="D23" s="50">
        <v>150</v>
      </c>
      <c r="E23" s="146">
        <v>1846.57</v>
      </c>
      <c r="F23" s="144">
        <v>8.02</v>
      </c>
      <c r="G23" s="203" t="s">
        <v>153</v>
      </c>
      <c r="H23" s="134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</row>
    <row r="24" spans="2:25" s="202" customFormat="1" ht="15">
      <c r="B24" s="126" t="s">
        <v>117</v>
      </c>
      <c r="C24" s="169" t="s">
        <v>14</v>
      </c>
      <c r="D24" s="50">
        <v>110</v>
      </c>
      <c r="E24" s="191">
        <v>1010.17</v>
      </c>
      <c r="F24" s="144">
        <v>4.39</v>
      </c>
      <c r="G24" s="203" t="s">
        <v>156</v>
      </c>
      <c r="H24" s="134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</row>
    <row r="25" spans="2:25" s="202" customFormat="1" ht="15">
      <c r="B25" s="139" t="s">
        <v>13</v>
      </c>
      <c r="C25" s="27"/>
      <c r="D25" s="50"/>
      <c r="E25" s="147">
        <f>SUM(E21:E24)</f>
        <v>7405.34</v>
      </c>
      <c r="F25" s="147">
        <f>SUM(F21:F24)</f>
        <v>32.169999999999995</v>
      </c>
      <c r="G25" s="187"/>
      <c r="H25" s="134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</row>
    <row r="26" spans="2:25" s="193" customFormat="1" ht="15">
      <c r="B26" s="124" t="s">
        <v>143</v>
      </c>
      <c r="C26" s="82"/>
      <c r="D26" s="84"/>
      <c r="E26" s="185"/>
      <c r="F26" s="186"/>
      <c r="G26" s="187"/>
      <c r="H26" s="134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</row>
    <row r="27" spans="2:25" s="193" customFormat="1" ht="15">
      <c r="B27" s="124" t="s">
        <v>136</v>
      </c>
      <c r="C27" s="19"/>
      <c r="D27" s="179"/>
      <c r="E27" s="131">
        <v>122.58</v>
      </c>
      <c r="F27" s="144">
        <v>0.53</v>
      </c>
      <c r="G27" s="125"/>
      <c r="H27" s="148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</row>
    <row r="28" spans="2:25" s="193" customFormat="1" ht="15">
      <c r="B28" s="124" t="s">
        <v>10</v>
      </c>
      <c r="C28" s="19"/>
      <c r="D28" s="179"/>
      <c r="E28" s="131">
        <v>-3.45</v>
      </c>
      <c r="F28" s="144">
        <v>0</v>
      </c>
      <c r="G28" s="125"/>
      <c r="H28" s="148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</row>
    <row r="29" spans="2:25" s="193" customFormat="1" ht="15">
      <c r="B29" s="127" t="s">
        <v>9</v>
      </c>
      <c r="C29" s="92"/>
      <c r="D29" s="91"/>
      <c r="E29" s="132">
        <f>+E27+E28+E18+E25</f>
        <v>23019.489999999998</v>
      </c>
      <c r="F29" s="132">
        <f>+F27+F28+F18+F25</f>
        <v>100</v>
      </c>
      <c r="G29" s="128"/>
      <c r="H29" s="134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</row>
    <row r="30" spans="2:25" s="193" customFormat="1" ht="15">
      <c r="B30" s="126" t="s">
        <v>179</v>
      </c>
      <c r="C30" s="18"/>
      <c r="D30" s="17"/>
      <c r="E30" s="103"/>
      <c r="F30" s="102"/>
      <c r="G30" s="162"/>
      <c r="H30" s="134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</row>
    <row r="31" spans="2:25" s="235" customFormat="1" ht="15">
      <c r="B31" s="126" t="s">
        <v>202</v>
      </c>
      <c r="C31" s="18"/>
      <c r="D31" s="17"/>
      <c r="E31" s="103"/>
      <c r="F31" s="102"/>
      <c r="G31" s="162"/>
      <c r="H31" s="134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</row>
    <row r="32" spans="2:25" s="193" customFormat="1" ht="15">
      <c r="B32" s="260" t="s">
        <v>7</v>
      </c>
      <c r="C32" s="261"/>
      <c r="D32" s="261"/>
      <c r="E32" s="261"/>
      <c r="F32" s="261"/>
      <c r="G32" s="262"/>
      <c r="H32" s="148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</row>
    <row r="33" spans="2:25" s="193" customFormat="1" ht="12" customHeight="1" hidden="1">
      <c r="B33" s="129" t="s">
        <v>6</v>
      </c>
      <c r="C33" s="194"/>
      <c r="D33" s="180"/>
      <c r="E33" s="15"/>
      <c r="F33" s="6"/>
      <c r="G33" s="130"/>
      <c r="H33" s="137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</row>
    <row r="34" spans="2:25" s="193" customFormat="1" ht="12.75" customHeight="1" hidden="1">
      <c r="B34" s="263" t="s">
        <v>111</v>
      </c>
      <c r="C34" s="264"/>
      <c r="D34" s="264"/>
      <c r="E34" s="264"/>
      <c r="F34" s="264"/>
      <c r="G34" s="265"/>
      <c r="H34" s="134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</row>
    <row r="35" spans="2:25" s="193" customFormat="1" ht="19.5" customHeight="1" hidden="1">
      <c r="B35" s="266"/>
      <c r="C35" s="264"/>
      <c r="D35" s="264"/>
      <c r="E35" s="264"/>
      <c r="F35" s="264"/>
      <c r="G35" s="265"/>
      <c r="H35" s="134"/>
      <c r="I35" s="152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</row>
    <row r="36" spans="2:25" s="193" customFormat="1" ht="18.75" customHeight="1" hidden="1">
      <c r="B36" s="267" t="s">
        <v>5</v>
      </c>
      <c r="C36" s="268"/>
      <c r="D36" s="268"/>
      <c r="E36" s="268"/>
      <c r="F36" s="268"/>
      <c r="G36" s="269"/>
      <c r="H36" s="134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</row>
    <row r="37" spans="2:25" s="193" customFormat="1" ht="15" hidden="1">
      <c r="B37" s="14" t="s">
        <v>4</v>
      </c>
      <c r="C37" s="270" t="s">
        <v>93</v>
      </c>
      <c r="D37" s="271"/>
      <c r="E37" s="270" t="s">
        <v>110</v>
      </c>
      <c r="F37" s="272"/>
      <c r="G37" s="271"/>
      <c r="H37" s="134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</row>
    <row r="38" spans="1:25" s="193" customFormat="1" ht="15" hidden="1">
      <c r="A38" s="160" t="s">
        <v>87</v>
      </c>
      <c r="B38" s="12" t="s">
        <v>65</v>
      </c>
      <c r="C38" s="247">
        <v>10.072222</v>
      </c>
      <c r="D38" s="248"/>
      <c r="E38" s="247">
        <v>10.1078</v>
      </c>
      <c r="F38" s="256"/>
      <c r="G38" s="248"/>
      <c r="H38" s="167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</row>
    <row r="39" spans="1:25" s="193" customFormat="1" ht="15" hidden="1">
      <c r="A39" s="160" t="s">
        <v>88</v>
      </c>
      <c r="B39" s="12" t="s">
        <v>64</v>
      </c>
      <c r="C39" s="247">
        <v>10.072222</v>
      </c>
      <c r="D39" s="248"/>
      <c r="E39" s="247">
        <v>10.1078</v>
      </c>
      <c r="F39" s="256"/>
      <c r="G39" s="248"/>
      <c r="H39" s="167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</row>
    <row r="40" spans="1:25" s="193" customFormat="1" ht="15" hidden="1">
      <c r="A40" s="160" t="s">
        <v>86</v>
      </c>
      <c r="B40" s="12" t="s">
        <v>1</v>
      </c>
      <c r="C40" s="247">
        <v>10.0753</v>
      </c>
      <c r="D40" s="248"/>
      <c r="E40" s="247">
        <f>VLOOKUP(C40,'[1]Sheet1'!E$193:F$196,2,0)</f>
        <v>10.1136</v>
      </c>
      <c r="F40" s="256"/>
      <c r="G40" s="248"/>
      <c r="H40" s="167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</row>
    <row r="41" spans="1:25" s="193" customFormat="1" ht="15" hidden="1">
      <c r="A41" s="160" t="s">
        <v>89</v>
      </c>
      <c r="B41" s="12" t="s">
        <v>0</v>
      </c>
      <c r="C41" s="247">
        <v>10.0753</v>
      </c>
      <c r="D41" s="248"/>
      <c r="E41" s="247">
        <f>VLOOKUP(C41,'[1]Sheet1'!E$193:F$196,2,0)</f>
        <v>10.1136</v>
      </c>
      <c r="F41" s="256"/>
      <c r="G41" s="248"/>
      <c r="H41" s="167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</row>
    <row r="42" spans="2:25" s="193" customFormat="1" ht="15" hidden="1">
      <c r="B42" s="257" t="s">
        <v>112</v>
      </c>
      <c r="C42" s="258"/>
      <c r="D42" s="258"/>
      <c r="E42" s="258"/>
      <c r="F42" s="258"/>
      <c r="G42" s="259"/>
      <c r="H42" s="134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</row>
    <row r="43" spans="2:25" s="193" customFormat="1" ht="15" customHeight="1" hidden="1">
      <c r="B43" s="236" t="s">
        <v>113</v>
      </c>
      <c r="C43" s="237"/>
      <c r="D43" s="237"/>
      <c r="E43" s="237"/>
      <c r="F43" s="237"/>
      <c r="G43" s="238"/>
      <c r="H43" s="134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</row>
    <row r="44" spans="2:25" s="193" customFormat="1" ht="15" hidden="1">
      <c r="B44" s="11" t="s">
        <v>116</v>
      </c>
      <c r="C44" s="101"/>
      <c r="D44" s="181"/>
      <c r="E44" s="101"/>
      <c r="F44" s="101"/>
      <c r="G44" s="100"/>
      <c r="H44" s="134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</row>
    <row r="45" spans="2:25" s="193" customFormat="1" ht="15" hidden="1">
      <c r="B45" s="107" t="s">
        <v>114</v>
      </c>
      <c r="C45" s="106"/>
      <c r="D45" s="182"/>
      <c r="E45" s="106"/>
      <c r="F45" s="106"/>
      <c r="G45" s="105"/>
      <c r="H45" s="134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</row>
    <row r="46" spans="2:25" s="193" customFormat="1" ht="15" hidden="1">
      <c r="B46" s="112" t="s">
        <v>67</v>
      </c>
      <c r="C46" s="113"/>
      <c r="D46" s="183"/>
      <c r="E46" s="113"/>
      <c r="F46" s="95"/>
      <c r="G46" s="94"/>
      <c r="H46" s="134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</row>
    <row r="47" spans="2:25" s="193" customFormat="1" ht="15" hidden="1">
      <c r="B47" s="11" t="s">
        <v>115</v>
      </c>
      <c r="C47" s="113"/>
      <c r="D47" s="183"/>
      <c r="E47" s="113"/>
      <c r="F47" s="95"/>
      <c r="G47" s="94"/>
      <c r="H47" s="134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</row>
    <row r="48" spans="2:25" s="193" customFormat="1" ht="15" hidden="1">
      <c r="B48" s="11" t="s">
        <v>109</v>
      </c>
      <c r="C48" s="113"/>
      <c r="D48" s="183"/>
      <c r="E48" s="113"/>
      <c r="F48" s="95"/>
      <c r="G48" s="94"/>
      <c r="H48" s="134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</row>
    <row r="49" ht="15">
      <c r="E49" s="152"/>
    </row>
    <row r="50" ht="15">
      <c r="E50" s="152"/>
    </row>
    <row r="51" ht="15">
      <c r="E51" s="152"/>
    </row>
  </sheetData>
  <sheetProtection/>
  <mergeCells count="15">
    <mergeCell ref="B42:G42"/>
    <mergeCell ref="B43:G43"/>
    <mergeCell ref="C39:D39"/>
    <mergeCell ref="E39:G39"/>
    <mergeCell ref="C40:D40"/>
    <mergeCell ref="E40:G40"/>
    <mergeCell ref="C41:D41"/>
    <mergeCell ref="E41:G41"/>
    <mergeCell ref="B32:G32"/>
    <mergeCell ref="B34:G35"/>
    <mergeCell ref="B36:G36"/>
    <mergeCell ref="C37:D37"/>
    <mergeCell ref="E37:G37"/>
    <mergeCell ref="C38:D38"/>
    <mergeCell ref="E38:G3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51"/>
  <sheetViews>
    <sheetView zoomScale="85" zoomScaleNormal="85" zoomScalePageLayoutView="0" workbookViewId="0" topLeftCell="B16">
      <selection activeCell="B30" sqref="B30"/>
    </sheetView>
  </sheetViews>
  <sheetFormatPr defaultColWidth="9.140625" defaultRowHeight="12.75"/>
  <cols>
    <col min="1" max="1" width="6.7109375" style="135" hidden="1" customWidth="1"/>
    <col min="2" max="2" width="119.140625" style="135" bestFit="1" customWidth="1"/>
    <col min="3" max="3" width="12.421875" style="135" bestFit="1" customWidth="1"/>
    <col min="4" max="4" width="11.421875" style="184" bestFit="1" customWidth="1"/>
    <col min="5" max="5" width="17.8515625" style="135" bestFit="1" customWidth="1"/>
    <col min="6" max="6" width="9.28125" style="135" bestFit="1" customWidth="1"/>
    <col min="7" max="7" width="17.421875" style="135" bestFit="1" customWidth="1"/>
    <col min="8" max="8" width="39.57421875" style="134" bestFit="1" customWidth="1"/>
    <col min="9" max="16384" width="9.140625" style="135" customWidth="1"/>
  </cols>
  <sheetData>
    <row r="1" spans="2:25" s="207" customFormat="1" ht="15">
      <c r="B1" s="114" t="s">
        <v>27</v>
      </c>
      <c r="C1" s="115"/>
      <c r="D1" s="174"/>
      <c r="E1" s="117"/>
      <c r="F1" s="118"/>
      <c r="G1" s="119"/>
      <c r="H1" s="134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</row>
    <row r="2" spans="2:25" s="207" customFormat="1" ht="15">
      <c r="B2" s="120" t="s">
        <v>157</v>
      </c>
      <c r="C2" s="40"/>
      <c r="D2" s="175"/>
      <c r="E2" s="40"/>
      <c r="F2" s="99"/>
      <c r="G2" s="149"/>
      <c r="H2" s="134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</row>
    <row r="3" spans="2:25" s="207" customFormat="1" ht="15">
      <c r="B3" s="35" t="str">
        <f>+LTFMPXVIA!B3</f>
        <v>Portfolio as on July 31, 2020</v>
      </c>
      <c r="C3" s="33"/>
      <c r="D3" s="176"/>
      <c r="E3" s="33"/>
      <c r="F3" s="32"/>
      <c r="G3" s="121"/>
      <c r="H3" s="134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</row>
    <row r="4" spans="2:25" s="207" customFormat="1" ht="15">
      <c r="B4" s="120"/>
      <c r="C4" s="33"/>
      <c r="D4" s="176"/>
      <c r="E4" s="33"/>
      <c r="F4" s="32"/>
      <c r="G4" s="121"/>
      <c r="H4" s="134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</row>
    <row r="5" spans="2:25" s="207" customFormat="1" ht="30">
      <c r="B5" s="122" t="s">
        <v>26</v>
      </c>
      <c r="C5" s="88" t="s">
        <v>25</v>
      </c>
      <c r="D5" s="177" t="s">
        <v>24</v>
      </c>
      <c r="E5" s="30" t="s">
        <v>23</v>
      </c>
      <c r="F5" s="98" t="s">
        <v>22</v>
      </c>
      <c r="G5" s="123" t="s">
        <v>21</v>
      </c>
      <c r="H5" s="134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</row>
    <row r="6" spans="2:25" s="207" customFormat="1" ht="15">
      <c r="B6" s="124" t="s">
        <v>20</v>
      </c>
      <c r="C6" s="82"/>
      <c r="D6" s="84"/>
      <c r="E6" s="185"/>
      <c r="F6" s="186"/>
      <c r="G6" s="187"/>
      <c r="H6" s="134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</row>
    <row r="7" spans="2:25" s="207" customFormat="1" ht="15">
      <c r="B7" s="124" t="s">
        <v>19</v>
      </c>
      <c r="C7" s="82"/>
      <c r="D7" s="84"/>
      <c r="E7" s="185"/>
      <c r="F7" s="186"/>
      <c r="G7" s="187"/>
      <c r="H7" s="134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</row>
    <row r="8" spans="2:25" s="207" customFormat="1" ht="15">
      <c r="B8" s="124" t="s">
        <v>18</v>
      </c>
      <c r="C8" s="82"/>
      <c r="D8" s="84"/>
      <c r="E8" s="185"/>
      <c r="F8" s="186"/>
      <c r="G8" s="187"/>
      <c r="H8" s="134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</row>
    <row r="9" spans="2:25" s="207" customFormat="1" ht="15">
      <c r="B9" s="126" t="s">
        <v>15</v>
      </c>
      <c r="C9" s="169" t="s">
        <v>14</v>
      </c>
      <c r="D9" s="190">
        <v>42</v>
      </c>
      <c r="E9" s="191">
        <v>462.75</v>
      </c>
      <c r="F9" s="144">
        <v>9.07</v>
      </c>
      <c r="G9" s="203" t="s">
        <v>105</v>
      </c>
      <c r="H9" s="134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</row>
    <row r="10" spans="2:25" s="207" customFormat="1" ht="15">
      <c r="B10" s="126" t="s">
        <v>32</v>
      </c>
      <c r="C10" s="169" t="s">
        <v>14</v>
      </c>
      <c r="D10" s="190">
        <v>42</v>
      </c>
      <c r="E10" s="191">
        <v>460.98</v>
      </c>
      <c r="F10" s="144">
        <v>9.04</v>
      </c>
      <c r="G10" s="203" t="s">
        <v>146</v>
      </c>
      <c r="H10" s="134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</row>
    <row r="11" spans="2:25" s="207" customFormat="1" ht="15">
      <c r="B11" s="126" t="s">
        <v>145</v>
      </c>
      <c r="C11" s="169" t="s">
        <v>14</v>
      </c>
      <c r="D11" s="190">
        <v>42</v>
      </c>
      <c r="E11" s="191">
        <v>449.71</v>
      </c>
      <c r="F11" s="144">
        <v>8.82</v>
      </c>
      <c r="G11" s="203" t="s">
        <v>158</v>
      </c>
      <c r="H11" s="134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</row>
    <row r="12" spans="2:25" s="207" customFormat="1" ht="15">
      <c r="B12" s="126" t="s">
        <v>72</v>
      </c>
      <c r="C12" s="169" t="s">
        <v>33</v>
      </c>
      <c r="D12" s="190">
        <v>40</v>
      </c>
      <c r="E12" s="191">
        <v>444.46</v>
      </c>
      <c r="F12" s="144">
        <v>8.71</v>
      </c>
      <c r="G12" s="203" t="s">
        <v>150</v>
      </c>
      <c r="H12" s="134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</row>
    <row r="13" spans="2:25" s="207" customFormat="1" ht="15">
      <c r="B13" s="126" t="s">
        <v>120</v>
      </c>
      <c r="C13" s="169" t="s">
        <v>33</v>
      </c>
      <c r="D13" s="190">
        <v>40</v>
      </c>
      <c r="E13" s="191">
        <v>443.24</v>
      </c>
      <c r="F13" s="144">
        <v>8.69</v>
      </c>
      <c r="G13" s="203" t="s">
        <v>148</v>
      </c>
      <c r="H13" s="134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</row>
    <row r="14" spans="2:25" s="212" customFormat="1" ht="15">
      <c r="B14" s="126" t="s">
        <v>94</v>
      </c>
      <c r="C14" s="169" t="s">
        <v>14</v>
      </c>
      <c r="D14" s="190">
        <v>40</v>
      </c>
      <c r="E14" s="191">
        <v>430.89</v>
      </c>
      <c r="F14" s="144">
        <v>8.45</v>
      </c>
      <c r="G14" s="203" t="s">
        <v>147</v>
      </c>
      <c r="H14" s="134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</row>
    <row r="15" spans="2:25" s="207" customFormat="1" ht="15">
      <c r="B15" s="126" t="s">
        <v>16</v>
      </c>
      <c r="C15" s="169" t="s">
        <v>14</v>
      </c>
      <c r="D15" s="190">
        <v>10</v>
      </c>
      <c r="E15" s="191">
        <v>108.25</v>
      </c>
      <c r="F15" s="144">
        <v>2.12</v>
      </c>
      <c r="G15" s="203" t="s">
        <v>169</v>
      </c>
      <c r="H15" s="134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</row>
    <row r="16" spans="2:25" s="207" customFormat="1" ht="15">
      <c r="B16" s="138" t="s">
        <v>13</v>
      </c>
      <c r="C16" s="169"/>
      <c r="D16" s="205"/>
      <c r="E16" s="57">
        <f>SUM(E9:E15)</f>
        <v>2800.28</v>
      </c>
      <c r="F16" s="57">
        <f>SUM(F6:F15)</f>
        <v>54.9</v>
      </c>
      <c r="G16" s="203"/>
      <c r="H16" s="134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</row>
    <row r="17" spans="2:25" s="207" customFormat="1" ht="15">
      <c r="B17" s="140" t="s">
        <v>30</v>
      </c>
      <c r="C17" s="27"/>
      <c r="D17" s="50"/>
      <c r="E17" s="155"/>
      <c r="F17" s="155"/>
      <c r="G17" s="187"/>
      <c r="H17" s="134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</row>
    <row r="18" spans="2:25" s="207" customFormat="1" ht="15">
      <c r="B18" s="140" t="s">
        <v>18</v>
      </c>
      <c r="C18" s="27"/>
      <c r="D18" s="50"/>
      <c r="E18" s="155"/>
      <c r="F18" s="155"/>
      <c r="G18" s="187"/>
      <c r="H18" s="134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</row>
    <row r="19" spans="2:25" s="207" customFormat="1" ht="15">
      <c r="B19" s="204" t="s">
        <v>137</v>
      </c>
      <c r="C19" s="26" t="s">
        <v>14</v>
      </c>
      <c r="D19" s="50">
        <v>40</v>
      </c>
      <c r="E19" s="146">
        <v>494.79</v>
      </c>
      <c r="F19" s="144">
        <v>9.7</v>
      </c>
      <c r="G19" s="203" t="s">
        <v>170</v>
      </c>
      <c r="H19" s="134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</row>
    <row r="20" spans="2:25" s="221" customFormat="1" ht="15">
      <c r="B20" s="204" t="s">
        <v>17</v>
      </c>
      <c r="C20" s="26" t="s">
        <v>14</v>
      </c>
      <c r="D20" s="50">
        <v>40</v>
      </c>
      <c r="E20" s="146">
        <v>492.42</v>
      </c>
      <c r="F20" s="144">
        <v>9.66</v>
      </c>
      <c r="G20" s="203" t="s">
        <v>153</v>
      </c>
      <c r="H20" s="134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</row>
    <row r="21" spans="2:25" s="207" customFormat="1" ht="15">
      <c r="B21" s="204" t="s">
        <v>152</v>
      </c>
      <c r="C21" s="26" t="s">
        <v>33</v>
      </c>
      <c r="D21" s="50">
        <v>40</v>
      </c>
      <c r="E21" s="146">
        <v>491.29</v>
      </c>
      <c r="F21" s="144">
        <v>9.63</v>
      </c>
      <c r="G21" s="203" t="s">
        <v>155</v>
      </c>
      <c r="H21" s="134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</row>
    <row r="22" spans="2:25" s="212" customFormat="1" ht="15">
      <c r="B22" s="126" t="s">
        <v>117</v>
      </c>
      <c r="C22" s="26" t="s">
        <v>14</v>
      </c>
      <c r="D22" s="50">
        <v>40</v>
      </c>
      <c r="E22" s="146">
        <v>367.34</v>
      </c>
      <c r="F22" s="144">
        <v>7.2</v>
      </c>
      <c r="G22" s="203" t="s">
        <v>156</v>
      </c>
      <c r="H22" s="134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</row>
    <row r="23" spans="2:25" s="207" customFormat="1" ht="15">
      <c r="B23" s="204" t="s">
        <v>151</v>
      </c>
      <c r="C23" s="26" t="s">
        <v>14</v>
      </c>
      <c r="D23" s="50">
        <v>17</v>
      </c>
      <c r="E23" s="146">
        <v>209.17</v>
      </c>
      <c r="F23" s="144">
        <v>4.1</v>
      </c>
      <c r="G23" s="203" t="s">
        <v>154</v>
      </c>
      <c r="H23" s="134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</row>
    <row r="24" spans="2:25" s="207" customFormat="1" ht="15">
      <c r="B24" s="139" t="s">
        <v>13</v>
      </c>
      <c r="C24" s="27"/>
      <c r="D24" s="50"/>
      <c r="E24" s="147">
        <f>SUM(E19:E23)</f>
        <v>2055.0099999999998</v>
      </c>
      <c r="F24" s="147">
        <f>SUM(F19:F23)</f>
        <v>40.290000000000006</v>
      </c>
      <c r="G24" s="187"/>
      <c r="H24" s="134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</row>
    <row r="25" spans="2:25" s="207" customFormat="1" ht="15">
      <c r="B25" s="124" t="s">
        <v>143</v>
      </c>
      <c r="C25" s="82"/>
      <c r="D25" s="84"/>
      <c r="E25" s="185"/>
      <c r="F25" s="186"/>
      <c r="G25" s="187"/>
      <c r="H25" s="134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</row>
    <row r="26" spans="2:25" s="207" customFormat="1" ht="15">
      <c r="B26" s="124" t="s">
        <v>136</v>
      </c>
      <c r="C26" s="19"/>
      <c r="D26" s="179"/>
      <c r="E26" s="131">
        <v>244.59</v>
      </c>
      <c r="F26" s="144">
        <v>4.8</v>
      </c>
      <c r="G26" s="125"/>
      <c r="H26" s="148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</row>
    <row r="27" spans="2:25" s="207" customFormat="1" ht="15">
      <c r="B27" s="124" t="s">
        <v>10</v>
      </c>
      <c r="C27" s="19"/>
      <c r="D27" s="179"/>
      <c r="E27" s="131">
        <v>0.23</v>
      </c>
      <c r="F27" s="144">
        <v>0.01</v>
      </c>
      <c r="G27" s="125"/>
      <c r="H27" s="148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</row>
    <row r="28" spans="2:25" s="207" customFormat="1" ht="15">
      <c r="B28" s="127" t="s">
        <v>9</v>
      </c>
      <c r="C28" s="92"/>
      <c r="D28" s="91"/>
      <c r="E28" s="132">
        <f>+E26+E27+E16+E24</f>
        <v>5100.110000000001</v>
      </c>
      <c r="F28" s="132">
        <f>+F26+F27+F16+F24</f>
        <v>100</v>
      </c>
      <c r="G28" s="128"/>
      <c r="H28" s="134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</row>
    <row r="29" spans="2:25" s="207" customFormat="1" ht="15">
      <c r="B29" s="126" t="s">
        <v>179</v>
      </c>
      <c r="C29" s="18"/>
      <c r="D29" s="17"/>
      <c r="E29" s="103"/>
      <c r="F29" s="102"/>
      <c r="G29" s="162"/>
      <c r="H29" s="134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</row>
    <row r="30" spans="2:25" s="235" customFormat="1" ht="15">
      <c r="B30" s="126" t="s">
        <v>202</v>
      </c>
      <c r="C30" s="18"/>
      <c r="D30" s="17"/>
      <c r="E30" s="103"/>
      <c r="F30" s="102"/>
      <c r="G30" s="162"/>
      <c r="H30" s="134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</row>
    <row r="31" spans="2:25" s="207" customFormat="1" ht="15">
      <c r="B31" s="260" t="s">
        <v>7</v>
      </c>
      <c r="C31" s="261"/>
      <c r="D31" s="261"/>
      <c r="E31" s="261"/>
      <c r="F31" s="261"/>
      <c r="G31" s="262"/>
      <c r="H31" s="148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</row>
    <row r="32" spans="2:25" s="207" customFormat="1" ht="12" customHeight="1" hidden="1">
      <c r="B32" s="129" t="s">
        <v>6</v>
      </c>
      <c r="C32" s="208"/>
      <c r="D32" s="180"/>
      <c r="E32" s="15"/>
      <c r="F32" s="6"/>
      <c r="G32" s="130"/>
      <c r="H32" s="137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</row>
    <row r="33" spans="2:25" s="207" customFormat="1" ht="12.75" customHeight="1" hidden="1">
      <c r="B33" s="263" t="s">
        <v>111</v>
      </c>
      <c r="C33" s="264"/>
      <c r="D33" s="264"/>
      <c r="E33" s="264"/>
      <c r="F33" s="264"/>
      <c r="G33" s="265"/>
      <c r="H33" s="134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</row>
    <row r="34" spans="2:25" s="207" customFormat="1" ht="19.5" customHeight="1" hidden="1">
      <c r="B34" s="266"/>
      <c r="C34" s="264"/>
      <c r="D34" s="264"/>
      <c r="E34" s="264"/>
      <c r="F34" s="264"/>
      <c r="G34" s="265"/>
      <c r="H34" s="134"/>
      <c r="I34" s="152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</row>
    <row r="35" spans="2:25" s="207" customFormat="1" ht="18.75" customHeight="1" hidden="1">
      <c r="B35" s="267" t="s">
        <v>5</v>
      </c>
      <c r="C35" s="268"/>
      <c r="D35" s="268"/>
      <c r="E35" s="268"/>
      <c r="F35" s="268"/>
      <c r="G35" s="269"/>
      <c r="H35" s="134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</row>
    <row r="36" spans="2:25" s="207" customFormat="1" ht="15" hidden="1">
      <c r="B36" s="14" t="s">
        <v>4</v>
      </c>
      <c r="C36" s="270" t="s">
        <v>93</v>
      </c>
      <c r="D36" s="271"/>
      <c r="E36" s="270" t="s">
        <v>110</v>
      </c>
      <c r="F36" s="272"/>
      <c r="G36" s="271"/>
      <c r="H36" s="134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</row>
    <row r="37" spans="1:25" s="207" customFormat="1" ht="15" hidden="1">
      <c r="A37" s="160" t="s">
        <v>87</v>
      </c>
      <c r="B37" s="12" t="s">
        <v>65</v>
      </c>
      <c r="C37" s="247">
        <v>10.072222</v>
      </c>
      <c r="D37" s="248"/>
      <c r="E37" s="247">
        <v>10.1078</v>
      </c>
      <c r="F37" s="256"/>
      <c r="G37" s="248"/>
      <c r="H37" s="167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</row>
    <row r="38" spans="1:25" s="207" customFormat="1" ht="15" hidden="1">
      <c r="A38" s="160" t="s">
        <v>88</v>
      </c>
      <c r="B38" s="12" t="s">
        <v>64</v>
      </c>
      <c r="C38" s="247">
        <v>10.072222</v>
      </c>
      <c r="D38" s="248"/>
      <c r="E38" s="247">
        <v>10.1078</v>
      </c>
      <c r="F38" s="256"/>
      <c r="G38" s="248"/>
      <c r="H38" s="167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</row>
    <row r="39" spans="1:25" s="207" customFormat="1" ht="15" hidden="1">
      <c r="A39" s="160" t="s">
        <v>86</v>
      </c>
      <c r="B39" s="12" t="s">
        <v>1</v>
      </c>
      <c r="C39" s="247">
        <v>10.0753</v>
      </c>
      <c r="D39" s="248"/>
      <c r="E39" s="247">
        <f>VLOOKUP(C39,'[1]Sheet1'!E$193:F$196,2,0)</f>
        <v>10.1136</v>
      </c>
      <c r="F39" s="256"/>
      <c r="G39" s="248"/>
      <c r="H39" s="167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</row>
    <row r="40" spans="1:25" s="207" customFormat="1" ht="15" hidden="1">
      <c r="A40" s="160" t="s">
        <v>89</v>
      </c>
      <c r="B40" s="12" t="s">
        <v>0</v>
      </c>
      <c r="C40" s="247">
        <v>10.0753</v>
      </c>
      <c r="D40" s="248"/>
      <c r="E40" s="247">
        <f>VLOOKUP(C40,'[1]Sheet1'!E$193:F$196,2,0)</f>
        <v>10.1136</v>
      </c>
      <c r="F40" s="256"/>
      <c r="G40" s="248"/>
      <c r="H40" s="167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</row>
    <row r="41" spans="2:25" s="207" customFormat="1" ht="15" hidden="1">
      <c r="B41" s="257" t="s">
        <v>112</v>
      </c>
      <c r="C41" s="258"/>
      <c r="D41" s="258"/>
      <c r="E41" s="258"/>
      <c r="F41" s="258"/>
      <c r="G41" s="259"/>
      <c r="H41" s="134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</row>
    <row r="42" spans="2:25" s="207" customFormat="1" ht="15" customHeight="1" hidden="1">
      <c r="B42" s="236" t="s">
        <v>113</v>
      </c>
      <c r="C42" s="237"/>
      <c r="D42" s="237"/>
      <c r="E42" s="237"/>
      <c r="F42" s="237"/>
      <c r="G42" s="238"/>
      <c r="H42" s="134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</row>
    <row r="43" spans="2:25" s="207" customFormat="1" ht="15" hidden="1">
      <c r="B43" s="11" t="s">
        <v>116</v>
      </c>
      <c r="C43" s="101"/>
      <c r="D43" s="181"/>
      <c r="E43" s="101"/>
      <c r="F43" s="101"/>
      <c r="G43" s="100"/>
      <c r="H43" s="134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</row>
    <row r="44" spans="2:25" s="207" customFormat="1" ht="15" hidden="1">
      <c r="B44" s="107" t="s">
        <v>114</v>
      </c>
      <c r="C44" s="106"/>
      <c r="D44" s="182"/>
      <c r="E44" s="106"/>
      <c r="F44" s="106"/>
      <c r="G44" s="105"/>
      <c r="H44" s="134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</row>
    <row r="45" spans="2:25" s="207" customFormat="1" ht="15" hidden="1">
      <c r="B45" s="112" t="s">
        <v>67</v>
      </c>
      <c r="C45" s="113"/>
      <c r="D45" s="183"/>
      <c r="E45" s="113"/>
      <c r="F45" s="95"/>
      <c r="G45" s="94"/>
      <c r="H45" s="134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</row>
    <row r="46" spans="2:25" s="207" customFormat="1" ht="15" hidden="1">
      <c r="B46" s="11" t="s">
        <v>115</v>
      </c>
      <c r="C46" s="113"/>
      <c r="D46" s="183"/>
      <c r="E46" s="113"/>
      <c r="F46" s="95"/>
      <c r="G46" s="94"/>
      <c r="H46" s="134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</row>
    <row r="47" spans="2:25" s="207" customFormat="1" ht="15" hidden="1">
      <c r="B47" s="11" t="s">
        <v>109</v>
      </c>
      <c r="C47" s="113"/>
      <c r="D47" s="183"/>
      <c r="E47" s="113"/>
      <c r="F47" s="95"/>
      <c r="G47" s="94"/>
      <c r="H47" s="134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</row>
    <row r="48" ht="15">
      <c r="E48" s="152"/>
    </row>
    <row r="49" ht="15">
      <c r="E49" s="152"/>
    </row>
    <row r="50" ht="15">
      <c r="E50" s="152"/>
    </row>
    <row r="51" ht="15">
      <c r="E51" s="152"/>
    </row>
  </sheetData>
  <sheetProtection/>
  <mergeCells count="15">
    <mergeCell ref="B31:G31"/>
    <mergeCell ref="B33:G34"/>
    <mergeCell ref="B35:G35"/>
    <mergeCell ref="C36:D36"/>
    <mergeCell ref="E36:G36"/>
    <mergeCell ref="C37:D37"/>
    <mergeCell ref="E37:G37"/>
    <mergeCell ref="B41:G41"/>
    <mergeCell ref="B42:G42"/>
    <mergeCell ref="C38:D38"/>
    <mergeCell ref="E38:G38"/>
    <mergeCell ref="C39:D39"/>
    <mergeCell ref="E39:G39"/>
    <mergeCell ref="C40:D40"/>
    <mergeCell ref="E40:G40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54"/>
  <sheetViews>
    <sheetView tabSelected="1" zoomScale="85" zoomScaleNormal="85" zoomScalePageLayoutView="0" workbookViewId="0" topLeftCell="B13">
      <selection activeCell="B32" sqref="B32"/>
    </sheetView>
  </sheetViews>
  <sheetFormatPr defaultColWidth="9.140625" defaultRowHeight="12.75"/>
  <cols>
    <col min="1" max="1" width="6.7109375" style="135" hidden="1" customWidth="1"/>
    <col min="2" max="2" width="111.57421875" style="135" customWidth="1"/>
    <col min="3" max="3" width="15.8515625" style="135" customWidth="1"/>
    <col min="4" max="4" width="11.421875" style="184" bestFit="1" customWidth="1"/>
    <col min="5" max="5" width="17.8515625" style="135" bestFit="1" customWidth="1"/>
    <col min="6" max="6" width="9.28125" style="135" bestFit="1" customWidth="1"/>
    <col min="7" max="7" width="17.421875" style="135" bestFit="1" customWidth="1"/>
    <col min="8" max="8" width="39.57421875" style="134" bestFit="1" customWidth="1"/>
    <col min="9" max="16384" width="9.140625" style="135" customWidth="1"/>
  </cols>
  <sheetData>
    <row r="1" spans="2:25" s="207" customFormat="1" ht="15">
      <c r="B1" s="114" t="s">
        <v>27</v>
      </c>
      <c r="C1" s="115"/>
      <c r="D1" s="174"/>
      <c r="E1" s="117"/>
      <c r="F1" s="118"/>
      <c r="G1" s="119"/>
      <c r="H1" s="134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</row>
    <row r="2" spans="2:25" s="207" customFormat="1" ht="15">
      <c r="B2" s="120" t="s">
        <v>159</v>
      </c>
      <c r="C2" s="40"/>
      <c r="D2" s="175"/>
      <c r="E2" s="40"/>
      <c r="F2" s="99"/>
      <c r="G2" s="149"/>
      <c r="H2" s="134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</row>
    <row r="3" spans="2:25" s="207" customFormat="1" ht="15">
      <c r="B3" s="35" t="str">
        <f>+LTFMPXVIA!B3</f>
        <v>Portfolio as on July 31, 2020</v>
      </c>
      <c r="C3" s="33"/>
      <c r="D3" s="176"/>
      <c r="E3" s="33"/>
      <c r="F3" s="32"/>
      <c r="G3" s="121"/>
      <c r="H3" s="134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</row>
    <row r="4" spans="2:25" s="207" customFormat="1" ht="15">
      <c r="B4" s="120"/>
      <c r="C4" s="33"/>
      <c r="D4" s="176"/>
      <c r="E4" s="33"/>
      <c r="F4" s="32"/>
      <c r="G4" s="121"/>
      <c r="H4" s="134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</row>
    <row r="5" spans="2:25" s="207" customFormat="1" ht="30">
      <c r="B5" s="122" t="s">
        <v>26</v>
      </c>
      <c r="C5" s="88" t="s">
        <v>25</v>
      </c>
      <c r="D5" s="177" t="s">
        <v>24</v>
      </c>
      <c r="E5" s="30" t="s">
        <v>23</v>
      </c>
      <c r="F5" s="98" t="s">
        <v>22</v>
      </c>
      <c r="G5" s="123" t="s">
        <v>21</v>
      </c>
      <c r="H5" s="134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</row>
    <row r="6" spans="2:25" s="207" customFormat="1" ht="15">
      <c r="B6" s="124" t="s">
        <v>20</v>
      </c>
      <c r="C6" s="82"/>
      <c r="D6" s="84"/>
      <c r="E6" s="185"/>
      <c r="F6" s="186"/>
      <c r="G6" s="187"/>
      <c r="H6" s="134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</row>
    <row r="7" spans="2:25" s="207" customFormat="1" ht="15">
      <c r="B7" s="124" t="s">
        <v>19</v>
      </c>
      <c r="C7" s="82"/>
      <c r="D7" s="84"/>
      <c r="E7" s="185"/>
      <c r="F7" s="186"/>
      <c r="G7" s="187"/>
      <c r="H7" s="134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</row>
    <row r="8" spans="2:25" s="207" customFormat="1" ht="15">
      <c r="B8" s="124" t="s">
        <v>18</v>
      </c>
      <c r="C8" s="82"/>
      <c r="D8" s="84"/>
      <c r="E8" s="185"/>
      <c r="F8" s="186"/>
      <c r="G8" s="187"/>
      <c r="H8" s="134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</row>
    <row r="9" spans="2:25" s="207" customFormat="1" ht="15">
      <c r="B9" s="126" t="s">
        <v>171</v>
      </c>
      <c r="C9" s="169" t="s">
        <v>172</v>
      </c>
      <c r="D9" s="190">
        <v>21</v>
      </c>
      <c r="E9" s="191">
        <v>355.66</v>
      </c>
      <c r="F9" s="144">
        <v>9.32</v>
      </c>
      <c r="G9" s="203" t="s">
        <v>173</v>
      </c>
      <c r="H9" s="134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</row>
    <row r="10" spans="2:25" s="207" customFormat="1" ht="15">
      <c r="B10" s="126" t="s">
        <v>15</v>
      </c>
      <c r="C10" s="169" t="s">
        <v>14</v>
      </c>
      <c r="D10" s="190">
        <v>30</v>
      </c>
      <c r="E10" s="191">
        <v>330.54</v>
      </c>
      <c r="F10" s="144">
        <v>8.66</v>
      </c>
      <c r="G10" s="203" t="s">
        <v>105</v>
      </c>
      <c r="H10" s="134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</row>
    <row r="11" spans="2:25" s="212" customFormat="1" ht="15">
      <c r="B11" s="126" t="s">
        <v>174</v>
      </c>
      <c r="C11" s="169" t="s">
        <v>66</v>
      </c>
      <c r="D11" s="190">
        <v>31</v>
      </c>
      <c r="E11" s="191">
        <v>323.97</v>
      </c>
      <c r="F11" s="144">
        <v>8.49</v>
      </c>
      <c r="G11" s="203" t="s">
        <v>175</v>
      </c>
      <c r="H11" s="134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</row>
    <row r="12" spans="2:25" s="212" customFormat="1" ht="15">
      <c r="B12" s="126" t="s">
        <v>97</v>
      </c>
      <c r="C12" s="169" t="s">
        <v>118</v>
      </c>
      <c r="D12" s="190">
        <v>30000</v>
      </c>
      <c r="E12" s="191">
        <v>321.32</v>
      </c>
      <c r="F12" s="144">
        <v>8.42</v>
      </c>
      <c r="G12" s="203" t="s">
        <v>176</v>
      </c>
      <c r="H12" s="134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</row>
    <row r="13" spans="2:25" s="212" customFormat="1" ht="15">
      <c r="B13" s="126" t="s">
        <v>69</v>
      </c>
      <c r="C13" s="169" t="s">
        <v>14</v>
      </c>
      <c r="D13" s="190">
        <v>300</v>
      </c>
      <c r="E13" s="191">
        <v>315.21</v>
      </c>
      <c r="F13" s="144">
        <v>8.26</v>
      </c>
      <c r="G13" s="203" t="s">
        <v>163</v>
      </c>
      <c r="H13" s="134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</row>
    <row r="14" spans="2:25" s="212" customFormat="1" ht="15">
      <c r="B14" s="126" t="s">
        <v>160</v>
      </c>
      <c r="C14" s="169" t="s">
        <v>180</v>
      </c>
      <c r="D14" s="190">
        <v>30</v>
      </c>
      <c r="E14" s="191">
        <v>313.09</v>
      </c>
      <c r="F14" s="144">
        <v>8.2</v>
      </c>
      <c r="G14" s="203" t="s">
        <v>161</v>
      </c>
      <c r="H14" s="134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</row>
    <row r="15" spans="2:25" s="207" customFormat="1" ht="15">
      <c r="B15" s="126" t="s">
        <v>144</v>
      </c>
      <c r="C15" s="169" t="s">
        <v>118</v>
      </c>
      <c r="D15" s="190">
        <v>30</v>
      </c>
      <c r="E15" s="191">
        <v>311.74</v>
      </c>
      <c r="F15" s="144">
        <v>8.17</v>
      </c>
      <c r="G15" s="203" t="s">
        <v>162</v>
      </c>
      <c r="H15" s="134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</row>
    <row r="16" spans="2:25" s="213" customFormat="1" ht="15">
      <c r="B16" s="126" t="s">
        <v>16</v>
      </c>
      <c r="C16" s="169" t="s">
        <v>14</v>
      </c>
      <c r="D16" s="190">
        <v>15</v>
      </c>
      <c r="E16" s="191">
        <v>162.38</v>
      </c>
      <c r="F16" s="133">
        <v>4.25</v>
      </c>
      <c r="G16" s="203" t="s">
        <v>169</v>
      </c>
      <c r="H16" s="134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</row>
    <row r="17" spans="2:25" s="207" customFormat="1" ht="15">
      <c r="B17" s="138" t="s">
        <v>13</v>
      </c>
      <c r="C17" s="169"/>
      <c r="D17" s="205"/>
      <c r="E17" s="57">
        <f>SUM(E9:E16)</f>
        <v>2433.91</v>
      </c>
      <c r="F17" s="57">
        <f>SUM(F6:F16)</f>
        <v>63.769999999999996</v>
      </c>
      <c r="G17" s="203"/>
      <c r="H17" s="134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</row>
    <row r="18" spans="2:25" s="207" customFormat="1" ht="15">
      <c r="B18" s="124" t="s">
        <v>31</v>
      </c>
      <c r="C18" s="169"/>
      <c r="D18" s="205"/>
      <c r="E18" s="210"/>
      <c r="F18" s="210"/>
      <c r="G18" s="203"/>
      <c r="H18" s="134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</row>
    <row r="19" spans="2:25" s="207" customFormat="1" ht="15">
      <c r="B19" s="211" t="s">
        <v>185</v>
      </c>
      <c r="C19" s="169" t="s">
        <v>14</v>
      </c>
      <c r="D19" s="205">
        <v>30</v>
      </c>
      <c r="E19" s="161">
        <v>326.47</v>
      </c>
      <c r="F19" s="144">
        <v>8.55</v>
      </c>
      <c r="G19" s="203" t="s">
        <v>164</v>
      </c>
      <c r="H19" s="134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</row>
    <row r="20" spans="2:25" s="207" customFormat="1" ht="15">
      <c r="B20" s="139" t="s">
        <v>13</v>
      </c>
      <c r="C20" s="27"/>
      <c r="D20" s="50"/>
      <c r="E20" s="147">
        <f>SUM(E19:E19)</f>
        <v>326.47</v>
      </c>
      <c r="F20" s="147">
        <f>SUM(F19:F19)</f>
        <v>8.55</v>
      </c>
      <c r="G20" s="203"/>
      <c r="H20" s="134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</row>
    <row r="21" spans="2:25" s="207" customFormat="1" ht="15">
      <c r="B21" s="140" t="s">
        <v>30</v>
      </c>
      <c r="C21" s="27"/>
      <c r="D21" s="50"/>
      <c r="E21" s="155"/>
      <c r="F21" s="155"/>
      <c r="G21" s="187"/>
      <c r="H21" s="134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</row>
    <row r="22" spans="2:25" s="207" customFormat="1" ht="15">
      <c r="B22" s="140" t="s">
        <v>18</v>
      </c>
      <c r="C22" s="27"/>
      <c r="D22" s="50"/>
      <c r="E22" s="155"/>
      <c r="F22" s="155"/>
      <c r="G22" s="187"/>
      <c r="H22" s="134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</row>
    <row r="23" spans="2:25" s="212" customFormat="1" ht="15">
      <c r="B23" s="141" t="s">
        <v>137</v>
      </c>
      <c r="C23" s="26" t="s">
        <v>14</v>
      </c>
      <c r="D23" s="50">
        <v>30</v>
      </c>
      <c r="E23" s="146">
        <v>371.09</v>
      </c>
      <c r="F23" s="144">
        <v>9.72</v>
      </c>
      <c r="G23" s="203" t="s">
        <v>170</v>
      </c>
      <c r="H23" s="134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</row>
    <row r="24" spans="2:25" s="212" customFormat="1" ht="15">
      <c r="B24" s="141" t="s">
        <v>177</v>
      </c>
      <c r="C24" s="26" t="s">
        <v>118</v>
      </c>
      <c r="D24" s="50">
        <v>23</v>
      </c>
      <c r="E24" s="146">
        <v>276.48</v>
      </c>
      <c r="F24" s="144">
        <v>7.24</v>
      </c>
      <c r="G24" s="203" t="s">
        <v>178</v>
      </c>
      <c r="H24" s="134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</row>
    <row r="25" spans="2:25" s="207" customFormat="1" ht="15">
      <c r="B25" s="204" t="s">
        <v>152</v>
      </c>
      <c r="C25" s="26" t="s">
        <v>33</v>
      </c>
      <c r="D25" s="50">
        <v>10</v>
      </c>
      <c r="E25" s="146">
        <v>122.82</v>
      </c>
      <c r="F25" s="144">
        <v>3.22</v>
      </c>
      <c r="G25" s="203" t="s">
        <v>155</v>
      </c>
      <c r="H25" s="134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</row>
    <row r="26" spans="2:25" s="207" customFormat="1" ht="15">
      <c r="B26" s="139" t="s">
        <v>13</v>
      </c>
      <c r="C26" s="27"/>
      <c r="D26" s="50"/>
      <c r="E26" s="147">
        <f>SUM(E23:E25)</f>
        <v>770.3899999999999</v>
      </c>
      <c r="F26" s="147">
        <f>SUM(F23:F25)</f>
        <v>20.18</v>
      </c>
      <c r="G26" s="187"/>
      <c r="H26" s="134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</row>
    <row r="27" spans="2:25" s="207" customFormat="1" ht="15">
      <c r="B27" s="124" t="s">
        <v>143</v>
      </c>
      <c r="C27" s="82"/>
      <c r="D27" s="84"/>
      <c r="E27" s="185"/>
      <c r="F27" s="186"/>
      <c r="G27" s="187"/>
      <c r="H27" s="134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</row>
    <row r="28" spans="2:25" s="207" customFormat="1" ht="15">
      <c r="B28" s="124" t="s">
        <v>136</v>
      </c>
      <c r="C28" s="19"/>
      <c r="D28" s="179"/>
      <c r="E28" s="131">
        <v>287.12</v>
      </c>
      <c r="F28" s="144">
        <v>7.52</v>
      </c>
      <c r="G28" s="125"/>
      <c r="H28" s="148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</row>
    <row r="29" spans="2:25" s="207" customFormat="1" ht="15">
      <c r="B29" s="124" t="s">
        <v>10</v>
      </c>
      <c r="C29" s="19"/>
      <c r="D29" s="179"/>
      <c r="E29" s="131">
        <v>-1.1</v>
      </c>
      <c r="F29" s="144">
        <v>-0.02</v>
      </c>
      <c r="G29" s="125"/>
      <c r="H29" s="148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</row>
    <row r="30" spans="2:25" s="207" customFormat="1" ht="15">
      <c r="B30" s="127" t="s">
        <v>9</v>
      </c>
      <c r="C30" s="92"/>
      <c r="D30" s="91"/>
      <c r="E30" s="132">
        <f>+E28+E29+E17+E26+E20</f>
        <v>3816.79</v>
      </c>
      <c r="F30" s="132">
        <f>+F28+F29+F17+F26+F20</f>
        <v>99.99999999999999</v>
      </c>
      <c r="G30" s="128"/>
      <c r="H30" s="134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</row>
    <row r="31" spans="2:25" s="207" customFormat="1" ht="15">
      <c r="B31" s="126" t="s">
        <v>179</v>
      </c>
      <c r="C31" s="18"/>
      <c r="D31" s="17"/>
      <c r="E31" s="103"/>
      <c r="F31" s="102"/>
      <c r="G31" s="162"/>
      <c r="H31" s="134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</row>
    <row r="32" spans="2:25" s="235" customFormat="1" ht="15">
      <c r="B32" s="126" t="s">
        <v>202</v>
      </c>
      <c r="C32" s="18"/>
      <c r="D32" s="17"/>
      <c r="E32" s="103"/>
      <c r="F32" s="102"/>
      <c r="G32" s="162"/>
      <c r="H32" s="134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</row>
    <row r="33" spans="2:25" s="207" customFormat="1" ht="15">
      <c r="B33" s="260" t="s">
        <v>7</v>
      </c>
      <c r="C33" s="261"/>
      <c r="D33" s="261"/>
      <c r="E33" s="261"/>
      <c r="F33" s="261"/>
      <c r="G33" s="262"/>
      <c r="H33" s="148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</row>
    <row r="34" spans="2:25" s="217" customFormat="1" ht="15">
      <c r="B34" s="214" t="s">
        <v>182</v>
      </c>
      <c r="C34" s="215"/>
      <c r="D34" s="215"/>
      <c r="E34" s="215"/>
      <c r="F34" s="215"/>
      <c r="G34" s="216"/>
      <c r="H34" s="148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</row>
    <row r="35" spans="2:25" s="207" customFormat="1" ht="12" customHeight="1" hidden="1">
      <c r="B35" s="129" t="s">
        <v>6</v>
      </c>
      <c r="C35" s="208"/>
      <c r="D35" s="180"/>
      <c r="E35" s="15"/>
      <c r="F35" s="6"/>
      <c r="G35" s="130"/>
      <c r="H35" s="137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</row>
    <row r="36" spans="2:25" s="207" customFormat="1" ht="12.75" customHeight="1" hidden="1">
      <c r="B36" s="263" t="s">
        <v>111</v>
      </c>
      <c r="C36" s="264"/>
      <c r="D36" s="264"/>
      <c r="E36" s="264"/>
      <c r="F36" s="264"/>
      <c r="G36" s="265"/>
      <c r="H36" s="134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</row>
    <row r="37" spans="2:25" s="207" customFormat="1" ht="19.5" customHeight="1" hidden="1">
      <c r="B37" s="266"/>
      <c r="C37" s="264"/>
      <c r="D37" s="264"/>
      <c r="E37" s="264"/>
      <c r="F37" s="264"/>
      <c r="G37" s="265"/>
      <c r="H37" s="134"/>
      <c r="I37" s="152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</row>
    <row r="38" spans="2:25" s="207" customFormat="1" ht="18.75" customHeight="1" hidden="1">
      <c r="B38" s="267" t="s">
        <v>5</v>
      </c>
      <c r="C38" s="268"/>
      <c r="D38" s="268"/>
      <c r="E38" s="268"/>
      <c r="F38" s="268"/>
      <c r="G38" s="269"/>
      <c r="H38" s="134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</row>
    <row r="39" spans="2:25" s="207" customFormat="1" ht="15" hidden="1">
      <c r="B39" s="14" t="s">
        <v>4</v>
      </c>
      <c r="C39" s="270" t="s">
        <v>93</v>
      </c>
      <c r="D39" s="271"/>
      <c r="E39" s="270" t="s">
        <v>110</v>
      </c>
      <c r="F39" s="272"/>
      <c r="G39" s="271"/>
      <c r="H39" s="134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</row>
    <row r="40" spans="1:25" s="207" customFormat="1" ht="15" hidden="1">
      <c r="A40" s="160" t="s">
        <v>87</v>
      </c>
      <c r="B40" s="12" t="s">
        <v>65</v>
      </c>
      <c r="C40" s="247">
        <v>10.072222</v>
      </c>
      <c r="D40" s="248"/>
      <c r="E40" s="247">
        <v>10.1078</v>
      </c>
      <c r="F40" s="256"/>
      <c r="G40" s="248"/>
      <c r="H40" s="167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</row>
    <row r="41" spans="1:25" s="207" customFormat="1" ht="15" hidden="1">
      <c r="A41" s="160" t="s">
        <v>88</v>
      </c>
      <c r="B41" s="12" t="s">
        <v>64</v>
      </c>
      <c r="C41" s="247">
        <v>10.072222</v>
      </c>
      <c r="D41" s="248"/>
      <c r="E41" s="247">
        <v>10.1078</v>
      </c>
      <c r="F41" s="256"/>
      <c r="G41" s="248"/>
      <c r="H41" s="167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</row>
    <row r="42" spans="1:25" s="207" customFormat="1" ht="15" hidden="1">
      <c r="A42" s="160" t="s">
        <v>86</v>
      </c>
      <c r="B42" s="12" t="s">
        <v>1</v>
      </c>
      <c r="C42" s="247">
        <v>10.0753</v>
      </c>
      <c r="D42" s="248"/>
      <c r="E42" s="247">
        <f>VLOOKUP(C42,'[1]Sheet1'!E$193:F$196,2,0)</f>
        <v>10.1136</v>
      </c>
      <c r="F42" s="256"/>
      <c r="G42" s="248"/>
      <c r="H42" s="167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</row>
    <row r="43" spans="1:25" s="207" customFormat="1" ht="15" hidden="1">
      <c r="A43" s="160" t="s">
        <v>89</v>
      </c>
      <c r="B43" s="12" t="s">
        <v>0</v>
      </c>
      <c r="C43" s="247">
        <v>10.0753</v>
      </c>
      <c r="D43" s="248"/>
      <c r="E43" s="247">
        <f>VLOOKUP(C43,'[1]Sheet1'!E$193:F$196,2,0)</f>
        <v>10.1136</v>
      </c>
      <c r="F43" s="256"/>
      <c r="G43" s="248"/>
      <c r="H43" s="167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</row>
    <row r="44" spans="2:25" s="207" customFormat="1" ht="15" hidden="1">
      <c r="B44" s="257" t="s">
        <v>112</v>
      </c>
      <c r="C44" s="258"/>
      <c r="D44" s="258"/>
      <c r="E44" s="258"/>
      <c r="F44" s="258"/>
      <c r="G44" s="259"/>
      <c r="H44" s="134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</row>
    <row r="45" spans="2:25" s="207" customFormat="1" ht="15" customHeight="1" hidden="1">
      <c r="B45" s="236" t="s">
        <v>113</v>
      </c>
      <c r="C45" s="237"/>
      <c r="D45" s="237"/>
      <c r="E45" s="237"/>
      <c r="F45" s="237"/>
      <c r="G45" s="238"/>
      <c r="H45" s="134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</row>
    <row r="46" spans="2:25" s="207" customFormat="1" ht="15" hidden="1">
      <c r="B46" s="11" t="s">
        <v>116</v>
      </c>
      <c r="C46" s="101"/>
      <c r="D46" s="181"/>
      <c r="E46" s="101"/>
      <c r="F46" s="101"/>
      <c r="G46" s="100"/>
      <c r="H46" s="134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</row>
    <row r="47" spans="2:25" s="207" customFormat="1" ht="15" hidden="1">
      <c r="B47" s="107" t="s">
        <v>114</v>
      </c>
      <c r="C47" s="106"/>
      <c r="D47" s="182"/>
      <c r="E47" s="106"/>
      <c r="F47" s="106"/>
      <c r="G47" s="105"/>
      <c r="H47" s="134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</row>
    <row r="48" spans="2:25" s="207" customFormat="1" ht="15" hidden="1">
      <c r="B48" s="112" t="s">
        <v>67</v>
      </c>
      <c r="C48" s="113"/>
      <c r="D48" s="183"/>
      <c r="E48" s="113"/>
      <c r="F48" s="95"/>
      <c r="G48" s="94"/>
      <c r="H48" s="134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</row>
    <row r="49" spans="2:25" s="207" customFormat="1" ht="15" hidden="1">
      <c r="B49" s="11" t="s">
        <v>115</v>
      </c>
      <c r="C49" s="113"/>
      <c r="D49" s="183"/>
      <c r="E49" s="113"/>
      <c r="F49" s="95"/>
      <c r="G49" s="94"/>
      <c r="H49" s="134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</row>
    <row r="50" spans="2:25" s="207" customFormat="1" ht="15" hidden="1">
      <c r="B50" s="11" t="s">
        <v>109</v>
      </c>
      <c r="C50" s="113"/>
      <c r="D50" s="183"/>
      <c r="E50" s="113"/>
      <c r="F50" s="95"/>
      <c r="G50" s="94"/>
      <c r="H50" s="134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</row>
    <row r="51" ht="15">
      <c r="E51" s="152"/>
    </row>
    <row r="52" ht="15">
      <c r="E52" s="152"/>
    </row>
    <row r="53" ht="15">
      <c r="E53" s="152"/>
    </row>
    <row r="54" ht="15">
      <c r="E54" s="152"/>
    </row>
  </sheetData>
  <sheetProtection/>
  <mergeCells count="15">
    <mergeCell ref="B33:G33"/>
    <mergeCell ref="B36:G37"/>
    <mergeCell ref="B38:G38"/>
    <mergeCell ref="C39:D39"/>
    <mergeCell ref="E39:G39"/>
    <mergeCell ref="C40:D40"/>
    <mergeCell ref="E40:G40"/>
    <mergeCell ref="B44:G44"/>
    <mergeCell ref="B45:G45"/>
    <mergeCell ref="C41:D41"/>
    <mergeCell ref="E41:G41"/>
    <mergeCell ref="C42:D42"/>
    <mergeCell ref="E42:G42"/>
    <mergeCell ref="C43:D43"/>
    <mergeCell ref="E43:G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Citigroup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Dewoolkar, Ameya [ICG-SFS]</dc:creator>
  <cp:keywords/>
  <dc:description/>
  <cp:lastModifiedBy>Tarun Tiwari</cp:lastModifiedBy>
  <cp:lastPrinted>2019-03-05T14:26:12Z</cp:lastPrinted>
  <dcterms:created xsi:type="dcterms:W3CDTF">2015-11-04T07:04:12Z</dcterms:created>
  <dcterms:modified xsi:type="dcterms:W3CDTF">2020-08-08T06:42:56Z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9|CITI-No PII-Confidential|{00000000-0000-0000-0000-000000000000}</vt:lpwstr>
  </property>
  <property fmtid="{D5CDD505-2E9C-101B-9397-08002B2CF9AE}" pid="3" name="_AdHocReviewCycleID">
    <vt:i4>-253209468</vt:i4>
  </property>
  <property fmtid="{D5CDD505-2E9C-101B-9397-08002B2CF9AE}" pid="4" name="_NewReviewCycle">
    <vt:lpwstr/>
  </property>
  <property fmtid="{D5CDD505-2E9C-101B-9397-08002B2CF9AE}" pid="5" name="_EmailSubject">
    <vt:lpwstr>L&amp;T MF : Debt / Equity / FNO Portfolio For Jul 2020 -EM-</vt:lpwstr>
  </property>
  <property fmtid="{D5CDD505-2E9C-101B-9397-08002B2CF9AE}" pid="6" name="_AuthorEmail">
    <vt:lpwstr>gfslmf@imcap.ap.ssmb.com</vt:lpwstr>
  </property>
  <property fmtid="{D5CDD505-2E9C-101B-9397-08002B2CF9AE}" pid="7" name="_AuthorEmailDisplayName">
    <vt:lpwstr>*GCIB IN GFS LMF</vt:lpwstr>
  </property>
  <property fmtid="{D5CDD505-2E9C-101B-9397-08002B2CF9AE}" pid="8" name="_ReviewingToolsShownOnce">
    <vt:lpwstr/>
  </property>
</Properties>
</file>